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15" yWindow="-15" windowWidth="19230" windowHeight="8040"/>
  </bookViews>
  <sheets>
    <sheet name="HR List" sheetId="8" r:id="rId1"/>
    <sheet name="Profits" sheetId="18" r:id="rId2"/>
    <sheet name="ImportedText" sheetId="2" r:id="rId3"/>
    <sheet name="ProjBudget2015" sheetId="17" r:id="rId4"/>
    <sheet name="Blanks" sheetId="4" r:id="rId5"/>
  </sheets>
  <definedNames>
    <definedName name="_xlnm._FilterDatabase" localSheetId="0" hidden="1">'HR List'!$H$1:$O$742</definedName>
    <definedName name="ee" localSheetId="1" hidden="1">{"FirstQ",#N/A,FALSE,"Budget2000";"SecondQ",#N/A,FALSE,"Budget2000";"Summary",#N/A,FALSE,"Budget2000"}</definedName>
    <definedName name="ee" localSheetId="3"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1"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localSheetId="3"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olver_adj" localSheetId="1" hidden="1">Profits!$B$2:$G$2,Profits!$B$3:$G$3</definedName>
    <definedName name="solver_cvg" localSheetId="1" hidden="1">0.0001</definedName>
    <definedName name="solver_cvg" localSheetId="3" hidden="1">0.0001</definedName>
    <definedName name="solver_drv" localSheetId="1" hidden="1">1</definedName>
    <definedName name="solver_drv" localSheetId="3" hidden="1">1</definedName>
    <definedName name="solver_est" localSheetId="1" hidden="1">1</definedName>
    <definedName name="solver_est" localSheetId="3" hidden="1">1</definedName>
    <definedName name="solver_itr" localSheetId="1" hidden="1">100</definedName>
    <definedName name="solver_itr" localSheetId="3" hidden="1">100</definedName>
    <definedName name="solver_lhs1" localSheetId="1" hidden="1">Profits!$B$2:$G$2</definedName>
    <definedName name="solver_lhs1" localSheetId="3" hidden="1">ProjBudget2015!$B$4</definedName>
    <definedName name="solver_lhs2" localSheetId="1" hidden="1">Profits!$B$3:$G$3</definedName>
    <definedName name="solver_lhs2" localSheetId="3" hidden="1">ProjBudget2015!$F$4</definedName>
    <definedName name="solver_lhs3" localSheetId="3" hidden="1">ProjBudget2015!$J$4</definedName>
    <definedName name="solver_lhs4" localSheetId="3" hidden="1">ProjBudget2015!$N$4</definedName>
    <definedName name="solver_lin" localSheetId="1" hidden="1">2</definedName>
    <definedName name="solver_lin" localSheetId="3" hidden="1">2</definedName>
    <definedName name="solver_neg" localSheetId="1" hidden="1">2</definedName>
    <definedName name="solver_neg" localSheetId="3" hidden="1">2</definedName>
    <definedName name="solver_num" localSheetId="1" hidden="1">2</definedName>
    <definedName name="solver_num" localSheetId="3" hidden="1">0</definedName>
    <definedName name="solver_nwt" localSheetId="1" hidden="1">1</definedName>
    <definedName name="solver_nwt" localSheetId="3" hidden="1">1</definedName>
    <definedName name="solver_opt" localSheetId="1" hidden="1">Profits!$H$4</definedName>
    <definedName name="solver_pre" localSheetId="1" hidden="1">0.000001</definedName>
    <definedName name="solver_pre" localSheetId="3" hidden="1">0.000001</definedName>
    <definedName name="solver_rel1" localSheetId="1" hidden="1">1</definedName>
    <definedName name="solver_rel1" localSheetId="3" hidden="1">1</definedName>
    <definedName name="solver_rel2" localSheetId="1" hidden="1">1</definedName>
    <definedName name="solver_rel2" localSheetId="3" hidden="1">1</definedName>
    <definedName name="solver_rel3" localSheetId="3" hidden="1">1</definedName>
    <definedName name="solver_rel4" localSheetId="3" hidden="1">1</definedName>
    <definedName name="solver_rhs1" localSheetId="1" hidden="1">500</definedName>
    <definedName name="solver_rhs1" localSheetId="3" hidden="1">0.02</definedName>
    <definedName name="solver_rhs2" localSheetId="1" hidden="1">350</definedName>
    <definedName name="solver_rhs2" localSheetId="3" hidden="1">0.04</definedName>
    <definedName name="solver_rhs3" localSheetId="3" hidden="1">0.03</definedName>
    <definedName name="solver_rhs4" localSheetId="3" hidden="1">0.04</definedName>
    <definedName name="solver_scl" localSheetId="1" hidden="1">2</definedName>
    <definedName name="solver_scl" localSheetId="3" hidden="1">2</definedName>
    <definedName name="solver_sho" localSheetId="1" hidden="1">1</definedName>
    <definedName name="solver_sho" localSheetId="3" hidden="1">2</definedName>
    <definedName name="solver_tim" localSheetId="1" hidden="1">100</definedName>
    <definedName name="solver_tim" localSheetId="3" hidden="1">100</definedName>
    <definedName name="solver_tol" localSheetId="1" hidden="1">0.05</definedName>
    <definedName name="solver_tol" localSheetId="3" hidden="1">0.05</definedName>
    <definedName name="solver_typ" localSheetId="1" hidden="1">3</definedName>
    <definedName name="solver_typ" localSheetId="3" hidden="1">1</definedName>
    <definedName name="solver_val" localSheetId="1" hidden="1">500</definedName>
    <definedName name="solver_val" localSheetId="3" hidden="1">0</definedName>
    <definedName name="wrn.AllData." localSheetId="1" hidden="1">{"FirstQ",#N/A,FALSE,"Budget2000";"SecondQ",#N/A,FALSE,"Budget2000";"Summary",#N/A,FALSE,"Budget2000"}</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localSheetId="3"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'HR List'!$A$1:$O$742</definedName>
  </definedNames>
  <calcPr calcId="152511"/>
</workbook>
</file>

<file path=xl/calcChain.xml><?xml version="1.0" encoding="utf-8"?>
<calcChain xmlns="http://schemas.openxmlformats.org/spreadsheetml/2006/main">
  <c r="I3" i="4" l="1"/>
  <c r="I4" i="4"/>
  <c r="I5" i="4"/>
  <c r="I6" i="4"/>
  <c r="F11" i="2"/>
  <c r="I2" i="8" l="1"/>
  <c r="M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A13" i="2" l="1"/>
  <c r="F7" i="4" l="1"/>
  <c r="G7" i="4"/>
  <c r="C10" i="2" l="1"/>
  <c r="D9" i="2"/>
  <c r="D8" i="2"/>
  <c r="E8" i="2" s="1"/>
  <c r="D7" i="2"/>
  <c r="C5" i="2"/>
  <c r="C11" i="2" s="1"/>
  <c r="D4" i="2"/>
  <c r="E4" i="2" s="1"/>
  <c r="F4" i="2" s="1"/>
  <c r="D3" i="2"/>
  <c r="D5" i="2" s="1"/>
  <c r="E3" i="2" l="1"/>
  <c r="E5" i="2" s="1"/>
  <c r="E7" i="2"/>
  <c r="F7" i="2" s="1"/>
  <c r="F8" i="2"/>
  <c r="D10" i="2"/>
  <c r="D11" i="2" s="1"/>
  <c r="E9" i="2"/>
  <c r="F9" i="2" s="1"/>
  <c r="G12" i="18"/>
  <c r="F12" i="18"/>
  <c r="E12" i="18"/>
  <c r="D12" i="18"/>
  <c r="C12" i="18"/>
  <c r="B12" i="18"/>
  <c r="I9" i="18"/>
  <c r="H9" i="18"/>
  <c r="G9" i="18"/>
  <c r="F9" i="18"/>
  <c r="E9" i="18"/>
  <c r="D9" i="18"/>
  <c r="C9" i="18"/>
  <c r="I8" i="18"/>
  <c r="H8" i="18"/>
  <c r="G8" i="18"/>
  <c r="F8" i="18"/>
  <c r="E8" i="18"/>
  <c r="D8" i="18"/>
  <c r="C8" i="18"/>
  <c r="G4" i="18"/>
  <c r="G13" i="18" s="1"/>
  <c r="F4" i="18"/>
  <c r="E4" i="18"/>
  <c r="D4" i="18"/>
  <c r="D14" i="18" s="1"/>
  <c r="C4" i="18"/>
  <c r="C13" i="18" s="1"/>
  <c r="B4" i="18"/>
  <c r="B13" i="18" s="1"/>
  <c r="I3" i="18"/>
  <c r="H3" i="18"/>
  <c r="I2" i="18"/>
  <c r="H2" i="18"/>
  <c r="F10" i="18" l="1"/>
  <c r="I4" i="18"/>
  <c r="H12" i="18"/>
  <c r="F10" i="2"/>
  <c r="E10" i="2"/>
  <c r="E11" i="2" s="1"/>
  <c r="F3" i="2"/>
  <c r="F5" i="2" s="1"/>
  <c r="B5" i="18"/>
  <c r="C5" i="18" s="1"/>
  <c r="D5" i="18" s="1"/>
  <c r="E5" i="18" s="1"/>
  <c r="F5" i="18" s="1"/>
  <c r="G5" i="18" s="1"/>
  <c r="C10" i="18"/>
  <c r="G10" i="18"/>
  <c r="D13" i="18"/>
  <c r="E14" i="18"/>
  <c r="D10" i="18"/>
  <c r="H10" i="18"/>
  <c r="E13" i="18"/>
  <c r="B14" i="18"/>
  <c r="F14" i="18"/>
  <c r="H4" i="18"/>
  <c r="H14" i="18" s="1"/>
  <c r="E10" i="18"/>
  <c r="I10" i="18"/>
  <c r="F13" i="18"/>
  <c r="C14" i="18"/>
  <c r="G14" i="18"/>
  <c r="H13" i="18" l="1"/>
  <c r="B33" i="17"/>
  <c r="C32" i="17"/>
  <c r="D32" i="17" s="1"/>
  <c r="F32" i="17" s="1"/>
  <c r="C31" i="17"/>
  <c r="C30" i="17"/>
  <c r="D30" i="17" s="1"/>
  <c r="F30" i="17" s="1"/>
  <c r="C29" i="17"/>
  <c r="C28" i="17"/>
  <c r="D28" i="17" s="1"/>
  <c r="F28" i="17" s="1"/>
  <c r="C27" i="17"/>
  <c r="C26" i="17"/>
  <c r="D26" i="17" s="1"/>
  <c r="F26" i="17" s="1"/>
  <c r="C25" i="17"/>
  <c r="D25" i="17" s="1"/>
  <c r="F25" i="17" s="1"/>
  <c r="C24" i="17"/>
  <c r="D24" i="17" s="1"/>
  <c r="F24" i="17" s="1"/>
  <c r="C23" i="17"/>
  <c r="D23" i="17" s="1"/>
  <c r="F23" i="17" s="1"/>
  <c r="C22" i="17"/>
  <c r="D22" i="17" s="1"/>
  <c r="F22" i="17" s="1"/>
  <c r="C21" i="17"/>
  <c r="D21" i="17" s="1"/>
  <c r="F21" i="17" s="1"/>
  <c r="C20" i="17"/>
  <c r="D20" i="17" s="1"/>
  <c r="F20" i="17" s="1"/>
  <c r="C19" i="17"/>
  <c r="C18" i="17"/>
  <c r="D18" i="17" s="1"/>
  <c r="F18" i="17" s="1"/>
  <c r="C17" i="17"/>
  <c r="B13" i="17"/>
  <c r="C12" i="17"/>
  <c r="D12" i="17" s="1"/>
  <c r="F12" i="17" s="1"/>
  <c r="C11" i="17"/>
  <c r="C10" i="17"/>
  <c r="D10" i="17" s="1"/>
  <c r="B7" i="17"/>
  <c r="C6" i="17"/>
  <c r="D6" i="17" s="1"/>
  <c r="F6" i="17" s="1"/>
  <c r="C5" i="17"/>
  <c r="B14" i="17" l="1"/>
  <c r="B35" i="17" s="1"/>
  <c r="C13" i="17"/>
  <c r="E23" i="17"/>
  <c r="E26" i="17"/>
  <c r="D17" i="17"/>
  <c r="F17" i="17" s="1"/>
  <c r="G17" i="17" s="1"/>
  <c r="E25" i="17"/>
  <c r="D11" i="17"/>
  <c r="F11" i="17" s="1"/>
  <c r="G11" i="17" s="1"/>
  <c r="H11" i="17" s="1"/>
  <c r="J11" i="17" s="1"/>
  <c r="D19" i="17"/>
  <c r="F19" i="17" s="1"/>
  <c r="G19" i="17" s="1"/>
  <c r="H19" i="17" s="1"/>
  <c r="J19" i="17" s="1"/>
  <c r="E21" i="17"/>
  <c r="D27" i="17"/>
  <c r="F27" i="17" s="1"/>
  <c r="G27" i="17" s="1"/>
  <c r="H27" i="17" s="1"/>
  <c r="J27" i="17" s="1"/>
  <c r="D29" i="17"/>
  <c r="F29" i="17" s="1"/>
  <c r="G29" i="17" s="1"/>
  <c r="H29" i="17" s="1"/>
  <c r="J29" i="17" s="1"/>
  <c r="D31" i="17"/>
  <c r="F31" i="17" s="1"/>
  <c r="G31" i="17" s="1"/>
  <c r="H31" i="17" s="1"/>
  <c r="J31" i="17" s="1"/>
  <c r="C33" i="17"/>
  <c r="G18" i="17"/>
  <c r="H18" i="17" s="1"/>
  <c r="J18" i="17" s="1"/>
  <c r="G22" i="17"/>
  <c r="H22" i="17" s="1"/>
  <c r="J22" i="17" s="1"/>
  <c r="G12" i="17"/>
  <c r="H12" i="17" s="1"/>
  <c r="J12" i="17" s="1"/>
  <c r="G20" i="17"/>
  <c r="H20" i="17" s="1"/>
  <c r="J20" i="17" s="1"/>
  <c r="G24" i="17"/>
  <c r="H24" i="17" s="1"/>
  <c r="J24" i="17" s="1"/>
  <c r="C7" i="17"/>
  <c r="C14" i="17" s="1"/>
  <c r="D5" i="17"/>
  <c r="E5" i="17" s="1"/>
  <c r="G21" i="17"/>
  <c r="H21" i="17" s="1"/>
  <c r="J21" i="17" s="1"/>
  <c r="G23" i="17"/>
  <c r="H23" i="17" s="1"/>
  <c r="J23" i="17" s="1"/>
  <c r="G25" i="17"/>
  <c r="H25" i="17" s="1"/>
  <c r="J25" i="17" s="1"/>
  <c r="G26" i="17"/>
  <c r="H26" i="17" s="1"/>
  <c r="J26" i="17" s="1"/>
  <c r="G28" i="17"/>
  <c r="H28" i="17" s="1"/>
  <c r="J28" i="17" s="1"/>
  <c r="G30" i="17"/>
  <c r="H30" i="17" s="1"/>
  <c r="J30" i="17" s="1"/>
  <c r="G32" i="17"/>
  <c r="H32" i="17" s="1"/>
  <c r="J32" i="17" s="1"/>
  <c r="G6" i="17"/>
  <c r="H6" i="17" s="1"/>
  <c r="J6" i="17" s="1"/>
  <c r="E6" i="17"/>
  <c r="E10" i="17"/>
  <c r="F10" i="17"/>
  <c r="E12" i="17"/>
  <c r="E18" i="17"/>
  <c r="E20" i="17"/>
  <c r="E22" i="17"/>
  <c r="E24" i="17"/>
  <c r="E32" i="17" l="1"/>
  <c r="E30" i="17"/>
  <c r="E28" i="17"/>
  <c r="E7" i="17"/>
  <c r="D33" i="17"/>
  <c r="F33" i="17"/>
  <c r="C35" i="17"/>
  <c r="E31" i="17"/>
  <c r="E17" i="17"/>
  <c r="E19" i="17"/>
  <c r="E29" i="17"/>
  <c r="E11" i="17"/>
  <c r="E13" i="17" s="1"/>
  <c r="E27" i="17"/>
  <c r="D13" i="17"/>
  <c r="K32" i="17"/>
  <c r="L32" i="17" s="1"/>
  <c r="N32" i="17" s="1"/>
  <c r="K31" i="17"/>
  <c r="L31" i="17" s="1"/>
  <c r="N31" i="17" s="1"/>
  <c r="K30" i="17"/>
  <c r="L30" i="17" s="1"/>
  <c r="N30" i="17" s="1"/>
  <c r="K29" i="17"/>
  <c r="L29" i="17" s="1"/>
  <c r="N29" i="17" s="1"/>
  <c r="K28" i="17"/>
  <c r="L28" i="17" s="1"/>
  <c r="N28" i="17" s="1"/>
  <c r="K27" i="17"/>
  <c r="L27" i="17" s="1"/>
  <c r="N27" i="17" s="1"/>
  <c r="K26" i="17"/>
  <c r="L26" i="17" s="1"/>
  <c r="N26" i="17" s="1"/>
  <c r="K25" i="17"/>
  <c r="L25" i="17" s="1"/>
  <c r="N25" i="17" s="1"/>
  <c r="K23" i="17"/>
  <c r="L23" i="17" s="1"/>
  <c r="N23" i="17" s="1"/>
  <c r="K21" i="17"/>
  <c r="L21" i="17" s="1"/>
  <c r="N21" i="17" s="1"/>
  <c r="K19" i="17"/>
  <c r="L19" i="17" s="1"/>
  <c r="N19" i="17" s="1"/>
  <c r="G33" i="17"/>
  <c r="H17" i="17"/>
  <c r="I17" i="17" s="1"/>
  <c r="K24" i="17"/>
  <c r="L24" i="17" s="1"/>
  <c r="N24" i="17" s="1"/>
  <c r="K20" i="17"/>
  <c r="L20" i="17" s="1"/>
  <c r="N20" i="17" s="1"/>
  <c r="K12" i="17"/>
  <c r="L12" i="17" s="1"/>
  <c r="N12" i="17" s="1"/>
  <c r="K22" i="17"/>
  <c r="L22" i="17" s="1"/>
  <c r="N22" i="17" s="1"/>
  <c r="K18" i="17"/>
  <c r="L18" i="17" s="1"/>
  <c r="N18" i="17" s="1"/>
  <c r="F13" i="17"/>
  <c r="G10" i="17"/>
  <c r="K6" i="17"/>
  <c r="L6" i="17" s="1"/>
  <c r="N6" i="17" s="1"/>
  <c r="K11" i="17"/>
  <c r="L11" i="17" s="1"/>
  <c r="N11" i="17" s="1"/>
  <c r="F5" i="17"/>
  <c r="D7" i="17"/>
  <c r="I32" i="17"/>
  <c r="I31" i="17"/>
  <c r="I30" i="17"/>
  <c r="I29" i="17"/>
  <c r="I28" i="17"/>
  <c r="I27" i="17"/>
  <c r="I26" i="17"/>
  <c r="I25" i="17"/>
  <c r="I23" i="17"/>
  <c r="I21" i="17"/>
  <c r="I19" i="17"/>
  <c r="I24" i="17"/>
  <c r="I20" i="17"/>
  <c r="I12" i="17"/>
  <c r="I22" i="17"/>
  <c r="I18" i="17"/>
  <c r="E14" i="17" l="1"/>
  <c r="E33" i="17"/>
  <c r="D14" i="17"/>
  <c r="D35" i="17" s="1"/>
  <c r="M18" i="17"/>
  <c r="M12" i="17"/>
  <c r="M24" i="17"/>
  <c r="M19" i="17"/>
  <c r="M23" i="17"/>
  <c r="M26" i="17"/>
  <c r="M28" i="17"/>
  <c r="M30" i="17"/>
  <c r="M32" i="17"/>
  <c r="M22" i="17"/>
  <c r="M20" i="17"/>
  <c r="M21" i="17"/>
  <c r="M25" i="17"/>
  <c r="M27" i="17"/>
  <c r="M29" i="17"/>
  <c r="M31" i="17"/>
  <c r="O11" i="17"/>
  <c r="P11" i="17" s="1"/>
  <c r="O6" i="17"/>
  <c r="P6" i="17" s="1"/>
  <c r="G13" i="17"/>
  <c r="H10" i="17"/>
  <c r="I33" i="17"/>
  <c r="F7" i="17"/>
  <c r="F14" i="17" s="1"/>
  <c r="F35" i="17" s="1"/>
  <c r="G5" i="17"/>
  <c r="O18" i="17"/>
  <c r="P18" i="17" s="1"/>
  <c r="O22" i="17"/>
  <c r="P22" i="17" s="1"/>
  <c r="O12" i="17"/>
  <c r="P12" i="17" s="1"/>
  <c r="O20" i="17"/>
  <c r="P20" i="17" s="1"/>
  <c r="O24" i="17"/>
  <c r="P24" i="17" s="1"/>
  <c r="H33" i="17"/>
  <c r="J17" i="17"/>
  <c r="O19" i="17"/>
  <c r="P19" i="17" s="1"/>
  <c r="O21" i="17"/>
  <c r="P21" i="17" s="1"/>
  <c r="O23" i="17"/>
  <c r="P23" i="17" s="1"/>
  <c r="O25" i="17"/>
  <c r="P25" i="17" s="1"/>
  <c r="O26" i="17"/>
  <c r="P26" i="17" s="1"/>
  <c r="O27" i="17"/>
  <c r="P27" i="17" s="1"/>
  <c r="O28" i="17"/>
  <c r="P28" i="17" s="1"/>
  <c r="O29" i="17"/>
  <c r="P29" i="17" s="1"/>
  <c r="O30" i="17"/>
  <c r="P30" i="17" s="1"/>
  <c r="O31" i="17"/>
  <c r="P31" i="17" s="1"/>
  <c r="O32" i="17"/>
  <c r="P32" i="17" s="1"/>
  <c r="M11" i="17"/>
  <c r="M6" i="17"/>
  <c r="I10" i="17" l="1"/>
  <c r="I11" i="17"/>
  <c r="E35" i="17"/>
  <c r="Q29" i="17"/>
  <c r="R29" i="17" s="1"/>
  <c r="Q31" i="17"/>
  <c r="R31" i="17" s="1"/>
  <c r="Q25" i="17"/>
  <c r="R25" i="17" s="1"/>
  <c r="Q22" i="17"/>
  <c r="R22" i="17" s="1"/>
  <c r="Q21" i="17"/>
  <c r="R21" i="17" s="1"/>
  <c r="Q27" i="17"/>
  <c r="R27" i="17" s="1"/>
  <c r="Q20" i="17"/>
  <c r="R20" i="17" s="1"/>
  <c r="Q32" i="17"/>
  <c r="R32" i="17" s="1"/>
  <c r="Q30" i="17"/>
  <c r="R30" i="17" s="1"/>
  <c r="Q28" i="17"/>
  <c r="R28" i="17" s="1"/>
  <c r="Q26" i="17"/>
  <c r="R26" i="17" s="1"/>
  <c r="Q23" i="17"/>
  <c r="R23" i="17" s="1"/>
  <c r="Q19" i="17"/>
  <c r="R19" i="17" s="1"/>
  <c r="Q24" i="17"/>
  <c r="R24" i="17" s="1"/>
  <c r="Q12" i="17"/>
  <c r="R12" i="17" s="1"/>
  <c r="Q18" i="17"/>
  <c r="R18" i="17" s="1"/>
  <c r="I13" i="17"/>
  <c r="H13" i="17"/>
  <c r="J10" i="17"/>
  <c r="J33" i="17"/>
  <c r="K17" i="17"/>
  <c r="G7" i="17"/>
  <c r="G14" i="17" s="1"/>
  <c r="G35" i="17" s="1"/>
  <c r="H5" i="17"/>
  <c r="Q6" i="17"/>
  <c r="Q11" i="17"/>
  <c r="R11" i="17" s="1"/>
  <c r="I5" i="17" l="1"/>
  <c r="I6" i="17"/>
  <c r="R6" i="17" s="1"/>
  <c r="J13" i="17"/>
  <c r="K10" i="17"/>
  <c r="J5" i="17"/>
  <c r="H7" i="17"/>
  <c r="H14" i="17" s="1"/>
  <c r="H35" i="17" s="1"/>
  <c r="K33" i="17"/>
  <c r="L17" i="17"/>
  <c r="I7" i="17" l="1"/>
  <c r="I14" i="17" s="1"/>
  <c r="I35" i="17" s="1"/>
  <c r="J7" i="17"/>
  <c r="J14" i="17" s="1"/>
  <c r="J35" i="17" s="1"/>
  <c r="K5" i="17"/>
  <c r="L33" i="17"/>
  <c r="N17" i="17"/>
  <c r="M17" i="17"/>
  <c r="K13" i="17"/>
  <c r="L10" i="17"/>
  <c r="L13" i="17" l="1"/>
  <c r="N10" i="17"/>
  <c r="M10" i="17"/>
  <c r="M33" i="17"/>
  <c r="N33" i="17"/>
  <c r="O17" i="17"/>
  <c r="K7" i="17"/>
  <c r="K14" i="17" s="1"/>
  <c r="K35" i="17" s="1"/>
  <c r="L5" i="17"/>
  <c r="M5" i="17" s="1"/>
  <c r="M7" i="17" l="1"/>
  <c r="M13" i="17"/>
  <c r="N5" i="17"/>
  <c r="L7" i="17"/>
  <c r="L14" i="17" s="1"/>
  <c r="L35" i="17" s="1"/>
  <c r="O33" i="17"/>
  <c r="P17" i="17"/>
  <c r="N13" i="17"/>
  <c r="O10" i="17"/>
  <c r="O13" i="17" l="1"/>
  <c r="P10" i="17"/>
  <c r="P13" i="17" s="1"/>
  <c r="N7" i="17"/>
  <c r="N14" i="17" s="1"/>
  <c r="N35" i="17" s="1"/>
  <c r="O5" i="17"/>
  <c r="M14" i="17"/>
  <c r="M35" i="17" s="1"/>
  <c r="P33" i="17"/>
  <c r="Q17" i="17"/>
  <c r="Q10" i="17" l="1"/>
  <c r="Q13" i="17" s="1"/>
  <c r="O7" i="17"/>
  <c r="O14" i="17" s="1"/>
  <c r="O35" i="17" s="1"/>
  <c r="P5" i="17"/>
  <c r="P7" i="17" s="1"/>
  <c r="P14" i="17" s="1"/>
  <c r="P35" i="17" s="1"/>
  <c r="Q33" i="17"/>
  <c r="R17" i="17"/>
  <c r="R33" i="17" s="1"/>
  <c r="R10" i="17" l="1"/>
  <c r="R13" i="17" s="1"/>
  <c r="Q5" i="17"/>
  <c r="R5" i="17" s="1"/>
  <c r="Q7" i="17" l="1"/>
  <c r="Q14" i="17" s="1"/>
  <c r="Q35" i="17" s="1"/>
  <c r="R7" i="17"/>
  <c r="R14" i="17" s="1"/>
  <c r="R35" i="17" s="1"/>
  <c r="A2" i="17" s="1"/>
</calcChain>
</file>

<file path=xl/comments1.xml><?xml version="1.0" encoding="utf-8"?>
<comments xmlns="http://schemas.openxmlformats.org/spreadsheetml/2006/main">
  <authors>
    <author>Dennis Taylor</author>
  </authors>
  <commentList>
    <comment ref="I8" authorId="0" shapeId="0">
      <text>
        <r>
          <rPr>
            <b/>
            <sz val="8"/>
            <color indexed="81"/>
            <rFont val="Tahoma"/>
            <family val="2"/>
          </rPr>
          <t>Dennis Taylor:</t>
        </r>
        <r>
          <rPr>
            <sz val="8"/>
            <color indexed="81"/>
            <rFont val="Tahoma"/>
            <family val="2"/>
          </rPr>
          <t xml:space="preserve">
See Jennifer for more details on this unusual formula.</t>
        </r>
      </text>
    </comment>
  </commentList>
</comments>
</file>

<file path=xl/sharedStrings.xml><?xml version="1.0" encoding="utf-8"?>
<sst xmlns="http://schemas.openxmlformats.org/spreadsheetml/2006/main" count="3603" uniqueCount="879">
  <si>
    <t>Hourly</t>
  </si>
  <si>
    <t>Research/Development</t>
  </si>
  <si>
    <t>Watson</t>
  </si>
  <si>
    <t>Flynn, Melissa</t>
  </si>
  <si>
    <t>DMR</t>
  </si>
  <si>
    <t>Half-Time</t>
  </si>
  <si>
    <t>Green, Kim</t>
  </si>
  <si>
    <t>Contract</t>
  </si>
  <si>
    <t>North</t>
  </si>
  <si>
    <t>Bradshaw, Sheryl</t>
  </si>
  <si>
    <t>Olsen, Ewan</t>
  </si>
  <si>
    <t>Full Time</t>
  </si>
  <si>
    <t>Taft</t>
  </si>
  <si>
    <t>Riley, David</t>
  </si>
  <si>
    <t>D</t>
  </si>
  <si>
    <t>Research Center</t>
  </si>
  <si>
    <t>West</t>
  </si>
  <si>
    <t>Leblanc, Jenny</t>
  </si>
  <si>
    <t>R</t>
  </si>
  <si>
    <t>Bailey, Victor</t>
  </si>
  <si>
    <t>Main</t>
  </si>
  <si>
    <t>Patterson, Robert</t>
  </si>
  <si>
    <t>Montoya, Lisa</t>
  </si>
  <si>
    <t>Dalton, Carol</t>
  </si>
  <si>
    <t>Quality Control</t>
  </si>
  <si>
    <t>Martin, Terry</t>
  </si>
  <si>
    <t>Grimes, Jeffrey</t>
  </si>
  <si>
    <t>M</t>
  </si>
  <si>
    <t>Sweeney, Barbara</t>
  </si>
  <si>
    <t>Craig, Alan</t>
  </si>
  <si>
    <t>Goodwin, April</t>
  </si>
  <si>
    <t>Harvey, Michael</t>
  </si>
  <si>
    <t>Sparks, Terri</t>
  </si>
  <si>
    <t>Lester, Sherri</t>
  </si>
  <si>
    <t>Ramirez, Keith</t>
  </si>
  <si>
    <t>DM</t>
  </si>
  <si>
    <t>Welch, Michael</t>
  </si>
  <si>
    <t>Davenport, Troy</t>
  </si>
  <si>
    <t>Lewis, Frederick</t>
  </si>
  <si>
    <t>Kennedy, Kimberly</t>
  </si>
  <si>
    <t>Ellison, Melyssa</t>
  </si>
  <si>
    <t>Rodgers, Daniel</t>
  </si>
  <si>
    <t>Quinn, Cinnamon</t>
  </si>
  <si>
    <t>Hubbard, Sandra</t>
  </si>
  <si>
    <t>Kelley, Nancy</t>
  </si>
  <si>
    <t>Hensley, William</t>
  </si>
  <si>
    <t>Hopkins, Lisa</t>
  </si>
  <si>
    <t>Snyder, Duane</t>
  </si>
  <si>
    <t>Hunt, Norman</t>
  </si>
  <si>
    <t>South</t>
  </si>
  <si>
    <t>Giles, Kathleen</t>
  </si>
  <si>
    <t>Kramer, Faye</t>
  </si>
  <si>
    <t>Rivera, Timothy</t>
  </si>
  <si>
    <t>Gonzalez, David</t>
  </si>
  <si>
    <t>Parks, Christopher</t>
  </si>
  <si>
    <t>Buchanan, Dennis</t>
  </si>
  <si>
    <t>Blake, Thomas</t>
  </si>
  <si>
    <t>Morales, Linda</t>
  </si>
  <si>
    <t>Salazar, Ruben</t>
  </si>
  <si>
    <t>Zimmerman, Julian</t>
  </si>
  <si>
    <t>Blackwell, Brandon</t>
  </si>
  <si>
    <t>Graham, David</t>
  </si>
  <si>
    <t>Pennington, Gary</t>
  </si>
  <si>
    <t>Garcia, Karen</t>
  </si>
  <si>
    <t>Cook, Mark</t>
  </si>
  <si>
    <t>Garrett, Chris</t>
  </si>
  <si>
    <t>Sims, Don</t>
  </si>
  <si>
    <t>Brown, Donald</t>
  </si>
  <si>
    <t>Mills, Melissa</t>
  </si>
  <si>
    <t>Bowen, Kes</t>
  </si>
  <si>
    <t>Klein, Robert</t>
  </si>
  <si>
    <t>Willis, Ralph</t>
  </si>
  <si>
    <t>Hansen, Andrew</t>
  </si>
  <si>
    <t>Graves, Michael</t>
  </si>
  <si>
    <t>Jimenez, Dominic</t>
  </si>
  <si>
    <t>Keith, Thomas</t>
  </si>
  <si>
    <t>Keller, Jason</t>
  </si>
  <si>
    <t>Wilkerson, Claudia</t>
  </si>
  <si>
    <t>Lang, Dana</t>
  </si>
  <si>
    <t>Sanchez, Greg</t>
  </si>
  <si>
    <t>Singleton, David</t>
  </si>
  <si>
    <t>Rose, Mark</t>
  </si>
  <si>
    <t>Erickson, Ricky</t>
  </si>
  <si>
    <t>McClure, Gary</t>
  </si>
  <si>
    <t>Sheppard, Curtis</t>
  </si>
  <si>
    <t>Stevenson, Michael</t>
  </si>
  <si>
    <t>Hicks, Monica</t>
  </si>
  <si>
    <t>Ortiz, Cynthia</t>
  </si>
  <si>
    <t>Cochran, Andrea</t>
  </si>
  <si>
    <t>Ware, David</t>
  </si>
  <si>
    <t>Gibson, Janet</t>
  </si>
  <si>
    <t>Schwartz, Joseph</t>
  </si>
  <si>
    <t>Ortega, Jeffrey</t>
  </si>
  <si>
    <t>Beasley, Timothy</t>
  </si>
  <si>
    <t>Morrison, Julie</t>
  </si>
  <si>
    <t>Beard, Sandi</t>
  </si>
  <si>
    <t>McIntosh, Jeremy</t>
  </si>
  <si>
    <t>Cruz, Janene</t>
  </si>
  <si>
    <t>Leonard, Paul</t>
  </si>
  <si>
    <t>Newman, Aria</t>
  </si>
  <si>
    <t>Salinas, Jon</t>
  </si>
  <si>
    <t>Larsen, Lara</t>
  </si>
  <si>
    <t>Hart, Richard</t>
  </si>
  <si>
    <t>Armstrong, David</t>
  </si>
  <si>
    <t>George, Jessica</t>
  </si>
  <si>
    <t>Webster, David</t>
  </si>
  <si>
    <t>Mueller, Philip</t>
  </si>
  <si>
    <t>Thomas, Shannon</t>
  </si>
  <si>
    <t>Sandoval, James</t>
  </si>
  <si>
    <t>Henderson, Anthony</t>
  </si>
  <si>
    <t>Palmer, Terry</t>
  </si>
  <si>
    <t>Daniels, Janet</t>
  </si>
  <si>
    <t>Gray, Mark</t>
  </si>
  <si>
    <t>Roy, Margarita</t>
  </si>
  <si>
    <t>Davis, Tonya</t>
  </si>
  <si>
    <t>Hall, Jenny</t>
  </si>
  <si>
    <t>Crawford, Ronald</t>
  </si>
  <si>
    <t>Barrett, John</t>
  </si>
  <si>
    <t>Myers, Marc</t>
  </si>
  <si>
    <t>Casey, Ronald</t>
  </si>
  <si>
    <t>Marsh, Cynthia</t>
  </si>
  <si>
    <t>Lopez, Stephen</t>
  </si>
  <si>
    <t>Quality Assurance</t>
  </si>
  <si>
    <t>Harrington, Aron</t>
  </si>
  <si>
    <t>Warner, Stephen</t>
  </si>
  <si>
    <t>McDaniel, Tamara</t>
  </si>
  <si>
    <t>Massey, Mark</t>
  </si>
  <si>
    <t>Obrien, Madelyn</t>
  </si>
  <si>
    <t>Wilcox, Robert</t>
  </si>
  <si>
    <t>Avila, Jody</t>
  </si>
  <si>
    <t>Hatfield, Carl</t>
  </si>
  <si>
    <t>McCormick, Hsi</t>
  </si>
  <si>
    <t>Middleton, Jen</t>
  </si>
  <si>
    <t>Marks, LaReina</t>
  </si>
  <si>
    <t>Schroeder, Bennet</t>
  </si>
  <si>
    <t>Dennis, Paul</t>
  </si>
  <si>
    <t>Branch, Brady</t>
  </si>
  <si>
    <t>Pugh, Lawrence</t>
  </si>
  <si>
    <t>Turner, Ray</t>
  </si>
  <si>
    <t>Horton, Cleatis</t>
  </si>
  <si>
    <t>Gaines, Sheela</t>
  </si>
  <si>
    <t>Ruiz, Randall</t>
  </si>
  <si>
    <t>Dean, Gayla</t>
  </si>
  <si>
    <t>Aguilar, Kevin</t>
  </si>
  <si>
    <t>Barnes, Grant</t>
  </si>
  <si>
    <t>Alvarez, Steven</t>
  </si>
  <si>
    <t>Murphy, Jeff</t>
  </si>
  <si>
    <t>Fisher, Maria</t>
  </si>
  <si>
    <t>Cooper, Lisa</t>
  </si>
  <si>
    <t>Monroe, Justin</t>
  </si>
  <si>
    <t>Rush, Lateef</t>
  </si>
  <si>
    <t>Tyler, Javier</t>
  </si>
  <si>
    <t>Moreno, Chris</t>
  </si>
  <si>
    <t>Holt, Robert</t>
  </si>
  <si>
    <t>Kirk, Chris</t>
  </si>
  <si>
    <t>Johnson, Mary Jo</t>
  </si>
  <si>
    <t>Miles, Kenneth</t>
  </si>
  <si>
    <t>Acosta, Robert</t>
  </si>
  <si>
    <t>Hughes, Kevin</t>
  </si>
  <si>
    <t>Dyer, Carrie</t>
  </si>
  <si>
    <t>Hodge, Craig</t>
  </si>
  <si>
    <t>Hoffman, Brian D</t>
  </si>
  <si>
    <t>Foster, Blane</t>
  </si>
  <si>
    <t>Clark, William</t>
  </si>
  <si>
    <t>Blankenship, Roger</t>
  </si>
  <si>
    <t>Mason, Suzanne</t>
  </si>
  <si>
    <t>Munoz, Michael</t>
  </si>
  <si>
    <t>Adkins, Michael</t>
  </si>
  <si>
    <t>Solomon, Michael</t>
  </si>
  <si>
    <t>Paul, Michael</t>
  </si>
  <si>
    <t>Lane, Brandyn</t>
  </si>
  <si>
    <t>Owens, Dwight</t>
  </si>
  <si>
    <t>Stevens, Andrew</t>
  </si>
  <si>
    <t>Woods, Marcus</t>
  </si>
  <si>
    <t>Walter, Michael</t>
  </si>
  <si>
    <t>Abbott, James</t>
  </si>
  <si>
    <t>Torres, Bruce</t>
  </si>
  <si>
    <t>Vega, Alexandra</t>
  </si>
  <si>
    <t>Carpenter, Ronald</t>
  </si>
  <si>
    <t>Velez, Letitia</t>
  </si>
  <si>
    <t>Black, Cliff</t>
  </si>
  <si>
    <t>Bruce, Kevin</t>
  </si>
  <si>
    <t>Duncan, George</t>
  </si>
  <si>
    <t>King, Taslim</t>
  </si>
  <si>
    <t>Collier, Dean</t>
  </si>
  <si>
    <t>Ferguson, John</t>
  </si>
  <si>
    <t>Hoover, Evangeline</t>
  </si>
  <si>
    <t>Strong, Lisa</t>
  </si>
  <si>
    <t>Glenn, Christopher</t>
  </si>
  <si>
    <t>Baldwin, Ray</t>
  </si>
  <si>
    <t>Santiago, Michael</t>
  </si>
  <si>
    <t>Charles, Jeffrey</t>
  </si>
  <si>
    <t>Rogers, Colleen</t>
  </si>
  <si>
    <t>Henry, Craig</t>
  </si>
  <si>
    <t>Harrell, Cristin</t>
  </si>
  <si>
    <t>Guzman, Don</t>
  </si>
  <si>
    <t>Project &amp; Contract Services</t>
  </si>
  <si>
    <t>French, Robert</t>
  </si>
  <si>
    <t>Cannon, Jenny</t>
  </si>
  <si>
    <t>Ford, Matt</t>
  </si>
  <si>
    <t>Hunter, Lisa</t>
  </si>
  <si>
    <t>Glass, John</t>
  </si>
  <si>
    <t>Fitzgerald, George</t>
  </si>
  <si>
    <t>Morton, Brian</t>
  </si>
  <si>
    <t>Solis, Daniel</t>
  </si>
  <si>
    <t>Woodard, Charles</t>
  </si>
  <si>
    <t>Kirby, Michael</t>
  </si>
  <si>
    <t>Shaw, Pat</t>
  </si>
  <si>
    <t>Mann, Lowell</t>
  </si>
  <si>
    <t>Horn, George</t>
  </si>
  <si>
    <t>Serrano, Al</t>
  </si>
  <si>
    <t>Cameron, John</t>
  </si>
  <si>
    <t>Shannon, Kevin</t>
  </si>
  <si>
    <t>Walls, Brian</t>
  </si>
  <si>
    <t>Neal, Sally</t>
  </si>
  <si>
    <t>Frank, William</t>
  </si>
  <si>
    <t>Scott, Todd</t>
  </si>
  <si>
    <t>Morrow, Richard</t>
  </si>
  <si>
    <t>Delgado, Dale</t>
  </si>
  <si>
    <t>Burnett, Kevin</t>
  </si>
  <si>
    <t>Jenkins, Scott</t>
  </si>
  <si>
    <t>Vasquez, Michael</t>
  </si>
  <si>
    <t>Lawson, Erin</t>
  </si>
  <si>
    <t>Lindsey, Deborah</t>
  </si>
  <si>
    <t>Farmer, Suzanne</t>
  </si>
  <si>
    <t>Gutierrez, Regina</t>
  </si>
  <si>
    <t>Chapman, Jessica</t>
  </si>
  <si>
    <t>Carlson, Jeremy</t>
  </si>
  <si>
    <t>Doyle, Leslie</t>
  </si>
  <si>
    <t>Atkinson, Danielle</t>
  </si>
  <si>
    <t>Vargas, Bryant</t>
  </si>
  <si>
    <t>Edwards, Phillip</t>
  </si>
  <si>
    <t>Ramsey, Nathaniel</t>
  </si>
  <si>
    <t>Long, Gary</t>
  </si>
  <si>
    <t>Wells, Carlos</t>
  </si>
  <si>
    <t>Grant, Leonard</t>
  </si>
  <si>
    <t>Fox, Ellen</t>
  </si>
  <si>
    <t>Roman, Teri</t>
  </si>
  <si>
    <t>Shepherd, Annie</t>
  </si>
  <si>
    <t>Bean, Deborah</t>
  </si>
  <si>
    <t>Rivers, Douglas</t>
  </si>
  <si>
    <t>Walters, Ann</t>
  </si>
  <si>
    <t>Cain, Lon</t>
  </si>
  <si>
    <t>Gilbert, Shannon</t>
  </si>
  <si>
    <t>Wiley, Gustavo</t>
  </si>
  <si>
    <t>Herrera, Shawn</t>
  </si>
  <si>
    <t>Castillo, Sheri</t>
  </si>
  <si>
    <t>Villarreal, Stephen</t>
  </si>
  <si>
    <t>Reid, Elizabeth</t>
  </si>
  <si>
    <t>Barker, Heidi</t>
  </si>
  <si>
    <t>Ward, Williams</t>
  </si>
  <si>
    <t>Wilson, Jessica</t>
  </si>
  <si>
    <t>Higgins, Angela</t>
  </si>
  <si>
    <t>Schmidt, Michael</t>
  </si>
  <si>
    <t>Lynch, Scott</t>
  </si>
  <si>
    <t>Henson, Debra</t>
  </si>
  <si>
    <t>Curry, Hunyen</t>
  </si>
  <si>
    <t>Freeman, Dennis</t>
  </si>
  <si>
    <t>William, William</t>
  </si>
  <si>
    <t>Moses, Mark</t>
  </si>
  <si>
    <t>Frost, Adam</t>
  </si>
  <si>
    <t>Hayes, Edward</t>
  </si>
  <si>
    <t>Soto, Christopher</t>
  </si>
  <si>
    <t>Gordon, Diane</t>
  </si>
  <si>
    <t>Christian, Melissa</t>
  </si>
  <si>
    <t>Booth, Raquel</t>
  </si>
  <si>
    <t>Preston, Chris</t>
  </si>
  <si>
    <t>Bowman, Michael</t>
  </si>
  <si>
    <t>Jefferson, Elaine</t>
  </si>
  <si>
    <t>Cobb, Nicole</t>
  </si>
  <si>
    <t>Howell, Douglas</t>
  </si>
  <si>
    <t>Austin, William</t>
  </si>
  <si>
    <t>Anderson, Teason</t>
  </si>
  <si>
    <t>Jackson, Eric</t>
  </si>
  <si>
    <t>Ayala, Polly</t>
  </si>
  <si>
    <t>West, Jeffrey</t>
  </si>
  <si>
    <t>Andrews, Diane</t>
  </si>
  <si>
    <t>Stanley, Eric</t>
  </si>
  <si>
    <t>Ashley, Michael</t>
  </si>
  <si>
    <t>Jennings, Gary</t>
  </si>
  <si>
    <t>Holloway, Chris</t>
  </si>
  <si>
    <t>Carter, Allan</t>
  </si>
  <si>
    <t>Harper, Cynthia</t>
  </si>
  <si>
    <t>Espinoza, Derrell</t>
  </si>
  <si>
    <t>Watkins, Gary</t>
  </si>
  <si>
    <t>Professional Training Group</t>
  </si>
  <si>
    <t>Barton, Barry</t>
  </si>
  <si>
    <t>Gentry, John</t>
  </si>
  <si>
    <t>Rodriquez, Denise</t>
  </si>
  <si>
    <t>Parsons, Phillip</t>
  </si>
  <si>
    <t>Williams, Scott</t>
  </si>
  <si>
    <t>Bartlett, Julia</t>
  </si>
  <si>
    <t>Maldonado, Robert</t>
  </si>
  <si>
    <t>Dodson, David</t>
  </si>
  <si>
    <t>Watts, Curtis</t>
  </si>
  <si>
    <t>Garza, Anthony</t>
  </si>
  <si>
    <t>Lamb, John</t>
  </si>
  <si>
    <t>Cross, Marc</t>
  </si>
  <si>
    <t>Contreras, Dean</t>
  </si>
  <si>
    <t>Webb, Jim</t>
  </si>
  <si>
    <t>Hartman, Michael</t>
  </si>
  <si>
    <t>Estes, Mary</t>
  </si>
  <si>
    <t>Process Development</t>
  </si>
  <si>
    <t>Yates, Doug</t>
  </si>
  <si>
    <t>Mack, Barry</t>
  </si>
  <si>
    <t>Skinner, Jason</t>
  </si>
  <si>
    <t>Mosley, Michael</t>
  </si>
  <si>
    <t>Russell, Mark</t>
  </si>
  <si>
    <t>Guerra, Karen</t>
  </si>
  <si>
    <t>Olson, Melanie</t>
  </si>
  <si>
    <t>Greer, Brian</t>
  </si>
  <si>
    <t>Sutton, Matthew</t>
  </si>
  <si>
    <t>Fowler, John</t>
  </si>
  <si>
    <t>Alvarado, Sonia</t>
  </si>
  <si>
    <t>Robbins, Suzanne</t>
  </si>
  <si>
    <t>Guerrero, Laura</t>
  </si>
  <si>
    <t>Terry, Karin</t>
  </si>
  <si>
    <t>Anthony, Robert</t>
  </si>
  <si>
    <t>Pace, Joseph</t>
  </si>
  <si>
    <t>Underwood, Todd</t>
  </si>
  <si>
    <t>Hess, Brian</t>
  </si>
  <si>
    <t>Mathews, Marcia</t>
  </si>
  <si>
    <t>Sawyer, Catherine</t>
  </si>
  <si>
    <t>Hines, Herb</t>
  </si>
  <si>
    <t>Luna, Rodney</t>
  </si>
  <si>
    <t>Bauer, Chris</t>
  </si>
  <si>
    <t>Banks, Ryan</t>
  </si>
  <si>
    <t>Morris, Richelle</t>
  </si>
  <si>
    <t>Best, Lara</t>
  </si>
  <si>
    <t>Walsh, Matthew</t>
  </si>
  <si>
    <t>Saunders, Corey</t>
  </si>
  <si>
    <t>Chandler, Diane</t>
  </si>
  <si>
    <t>Hancock, Allen</t>
  </si>
  <si>
    <t>Floyd, Eric</t>
  </si>
  <si>
    <t>McClain, Steven</t>
  </si>
  <si>
    <t>Garrison, Chris</t>
  </si>
  <si>
    <t>Ellis, Brenda</t>
  </si>
  <si>
    <t>Ballard, Martin</t>
  </si>
  <si>
    <t>Cline, Rebecca</t>
  </si>
  <si>
    <t>Murray, Rebecca</t>
  </si>
  <si>
    <t>Hodges, Lisa</t>
  </si>
  <si>
    <t>Peterson, Shaun</t>
  </si>
  <si>
    <t>Bennett, Chris</t>
  </si>
  <si>
    <t>Orr, Jennifer</t>
  </si>
  <si>
    <t>Reeves, Greg</t>
  </si>
  <si>
    <t>Dudley, James</t>
  </si>
  <si>
    <t>Wong, Dennis</t>
  </si>
  <si>
    <t>Pharmacokinetics</t>
  </si>
  <si>
    <t>Knight, Denise</t>
  </si>
  <si>
    <t>Wall, John</t>
  </si>
  <si>
    <t>Stephenson, Matt</t>
  </si>
  <si>
    <t>Medina, Warren</t>
  </si>
  <si>
    <t>Peptide Chemistry</t>
  </si>
  <si>
    <t>Arnold, Cole</t>
  </si>
  <si>
    <t>McCullough, Scott</t>
  </si>
  <si>
    <t>Maynard, Susan</t>
  </si>
  <si>
    <t>Short, Timothy</t>
  </si>
  <si>
    <t>Burke, Michael</t>
  </si>
  <si>
    <t>Owen, Robert</t>
  </si>
  <si>
    <t>Pope, Duane</t>
  </si>
  <si>
    <t>Bryan, Thomas</t>
  </si>
  <si>
    <t>Lucas, John</t>
  </si>
  <si>
    <t>Bowers, Tammy</t>
  </si>
  <si>
    <t>Christensen, Jill</t>
  </si>
  <si>
    <t>Moody, Matthew</t>
  </si>
  <si>
    <t>Norman, Rita</t>
  </si>
  <si>
    <t>McCarthy, Ryan</t>
  </si>
  <si>
    <t>Vaughn, Harlon</t>
  </si>
  <si>
    <t>Ball, Kirk</t>
  </si>
  <si>
    <t>Byrd, Asa</t>
  </si>
  <si>
    <t>Franklin, Alicia</t>
  </si>
  <si>
    <t>Kelly, Icelita</t>
  </si>
  <si>
    <t>Leon, Emily</t>
  </si>
  <si>
    <t>Livingston, Lynette</t>
  </si>
  <si>
    <t>Operations</t>
  </si>
  <si>
    <t>Hogan, Daniel</t>
  </si>
  <si>
    <t>Johnston, Daniel</t>
  </si>
  <si>
    <t>Holmes, Tito</t>
  </si>
  <si>
    <t>Jones, John</t>
  </si>
  <si>
    <t>Howard, Lisa</t>
  </si>
  <si>
    <t>Gill, Douglas</t>
  </si>
  <si>
    <t>Prince, Robert</t>
  </si>
  <si>
    <t>Bryant, Douglas</t>
  </si>
  <si>
    <t>Brooks, Richard</t>
  </si>
  <si>
    <t>Hamilton, Theo</t>
  </si>
  <si>
    <t>Griffin, Debbi</t>
  </si>
  <si>
    <t>Chavez, Thomas</t>
  </si>
  <si>
    <t>Stephens, Bonnie</t>
  </si>
  <si>
    <t>Fischer, David</t>
  </si>
  <si>
    <t>Sellers, William</t>
  </si>
  <si>
    <t>Ingram, Matt</t>
  </si>
  <si>
    <t>Tucker, James</t>
  </si>
  <si>
    <t>Love, Danny</t>
  </si>
  <si>
    <t>Randall, Yvonne</t>
  </si>
  <si>
    <t>McLean, Richard</t>
  </si>
  <si>
    <t>Campbell, Michael</t>
  </si>
  <si>
    <t>Trevino, Gary</t>
  </si>
  <si>
    <t>Marquez, Thomas</t>
  </si>
  <si>
    <t>Everett, Dan</t>
  </si>
  <si>
    <t>Lambert, Jody</t>
  </si>
  <si>
    <t>Robles, Charles</t>
  </si>
  <si>
    <t>Knox, Lori</t>
  </si>
  <si>
    <t>Patton, Corey</t>
  </si>
  <si>
    <t>Reyes, Mary</t>
  </si>
  <si>
    <t>Bishop, Juan</t>
  </si>
  <si>
    <t>Hull, Jeanne</t>
  </si>
  <si>
    <t>Simon, Sheila</t>
  </si>
  <si>
    <t>Koch, Danielle</t>
  </si>
  <si>
    <t>Lowery, Charles</t>
  </si>
  <si>
    <t>Reed, Larry</t>
  </si>
  <si>
    <t>Caldwell, Pete</t>
  </si>
  <si>
    <t>Gonzales, David</t>
  </si>
  <si>
    <t>Blevins, Carey</t>
  </si>
  <si>
    <t>Jensen, Kristina</t>
  </si>
  <si>
    <t>Leach, Jingwen</t>
  </si>
  <si>
    <t>Weeks, Troy</t>
  </si>
  <si>
    <t>Barr, Jennifer</t>
  </si>
  <si>
    <t>Ross, Janice</t>
  </si>
  <si>
    <t>Moore, Robert</t>
  </si>
  <si>
    <t>Bush, Rena</t>
  </si>
  <si>
    <t>Johns, Chad</t>
  </si>
  <si>
    <t>Spears, Melanie</t>
  </si>
  <si>
    <t>Buckel, Patricia</t>
  </si>
  <si>
    <t>Reynolds, Barbara</t>
  </si>
  <si>
    <t>Valdez, Ann</t>
  </si>
  <si>
    <t>Waters, Alfred</t>
  </si>
  <si>
    <t>Manufacturing Admin</t>
  </si>
  <si>
    <t>Roberts, Jackie</t>
  </si>
  <si>
    <t>Alexander, Charles</t>
  </si>
  <si>
    <t>Wood, Larry</t>
  </si>
  <si>
    <t>Hanson, Dennis</t>
  </si>
  <si>
    <t>Carr, Susan</t>
  </si>
  <si>
    <t>Hernandez, Glenn</t>
  </si>
  <si>
    <t>Savage, John</t>
  </si>
  <si>
    <t>Manufacturing</t>
  </si>
  <si>
    <t>McConnell, Justin</t>
  </si>
  <si>
    <t>Velasquez, Clint</t>
  </si>
  <si>
    <t>Moss, Chan</t>
  </si>
  <si>
    <t>Mitchell, Shannon</t>
  </si>
  <si>
    <t>Miller, Jessica</t>
  </si>
  <si>
    <t>Finley, James</t>
  </si>
  <si>
    <t>Small, Athanasios</t>
  </si>
  <si>
    <t>Ayers, Douglas</t>
  </si>
  <si>
    <t>McLaughlin, Edward</t>
  </si>
  <si>
    <t>Burgess, Cherie</t>
  </si>
  <si>
    <t>Bates, Verna</t>
  </si>
  <si>
    <t>Parrish, Debra</t>
  </si>
  <si>
    <t>Huffman, Ignacio</t>
  </si>
  <si>
    <t>Merritt, Kevin</t>
  </si>
  <si>
    <t>McGuire, Rebecca</t>
  </si>
  <si>
    <t>Conner, Mark</t>
  </si>
  <si>
    <t>Golden, Christine</t>
  </si>
  <si>
    <t>Callahan, Marilyn</t>
  </si>
  <si>
    <t>Meyer, Charles</t>
  </si>
  <si>
    <t>Dixon, Richard</t>
  </si>
  <si>
    <t>Hampton, Catherine</t>
  </si>
  <si>
    <t>Dominguez, Duane</t>
  </si>
  <si>
    <t>Petersen, Timothy</t>
  </si>
  <si>
    <t>DR</t>
  </si>
  <si>
    <t>Rios, Fredrick</t>
  </si>
  <si>
    <t>Dickerson, Lincoln</t>
  </si>
  <si>
    <t>Atkins, Kevin</t>
  </si>
  <si>
    <t>Coleman, Roque</t>
  </si>
  <si>
    <t>Carson, Anthony</t>
  </si>
  <si>
    <t>Castro, Christopher</t>
  </si>
  <si>
    <t>Oneal, William</t>
  </si>
  <si>
    <t>Wilkinson, Gregory</t>
  </si>
  <si>
    <t>Jacobs, Florianne</t>
  </si>
  <si>
    <t>Stewart, Elizabeth</t>
  </si>
  <si>
    <t>Hurst, Thomas</t>
  </si>
  <si>
    <t>Glover, Eugene</t>
  </si>
  <si>
    <t>McGee, Carol</t>
  </si>
  <si>
    <t>Walker, Mike</t>
  </si>
  <si>
    <t>Harrison, Jonathan</t>
  </si>
  <si>
    <t>Barber, Robbie</t>
  </si>
  <si>
    <t>Mendez, Max</t>
  </si>
  <si>
    <t>Haynes, Ernest</t>
  </si>
  <si>
    <t>Stafford, Rhonda</t>
  </si>
  <si>
    <t>Kemp, Holly</t>
  </si>
  <si>
    <t>Joseph, Christopher</t>
  </si>
  <si>
    <t>Patrick, Wendy</t>
  </si>
  <si>
    <t>Eaton, Cris</t>
  </si>
  <si>
    <t>Gibbs, Debra</t>
  </si>
  <si>
    <t>McKinney, Chris</t>
  </si>
  <si>
    <t>Rice, Diane</t>
  </si>
  <si>
    <t>Marshall, Anita</t>
  </si>
  <si>
    <t>Butler, Roy</t>
  </si>
  <si>
    <t>Herring, Joanna</t>
  </si>
  <si>
    <t>Davidson, Jaime</t>
  </si>
  <si>
    <t>Powell, Juli</t>
  </si>
  <si>
    <t>Shelton, Donna</t>
  </si>
  <si>
    <t>Snow, Desiree</t>
  </si>
  <si>
    <t>Francis, Todd</t>
  </si>
  <si>
    <t>Perez, Kim</t>
  </si>
  <si>
    <t>Payne, Vicky</t>
  </si>
  <si>
    <t>Bell, David</t>
  </si>
  <si>
    <t>Herman, Henrietta</t>
  </si>
  <si>
    <t>Rojas, Charles</t>
  </si>
  <si>
    <t>Smith, Koleen</t>
  </si>
  <si>
    <t>Roth, Tony</t>
  </si>
  <si>
    <t>English, David</t>
  </si>
  <si>
    <t>Richard, Karen</t>
  </si>
  <si>
    <t>McCall, Keith</t>
  </si>
  <si>
    <t>Boyd, Debra</t>
  </si>
  <si>
    <t>Bradford, Raymond</t>
  </si>
  <si>
    <t>Rhodes, Brenda</t>
  </si>
  <si>
    <t>Washington, Phillip</t>
  </si>
  <si>
    <t>Collins, Michael</t>
  </si>
  <si>
    <t>Robinson, John</t>
  </si>
  <si>
    <t>Harris, Brian</t>
  </si>
  <si>
    <t>McKee, Michelle</t>
  </si>
  <si>
    <t>Moran, Carol</t>
  </si>
  <si>
    <t>Whitaker, Jessica</t>
  </si>
  <si>
    <t>Fernandez, Marie</t>
  </si>
  <si>
    <t>Pierce, Karen</t>
  </si>
  <si>
    <t>Schultz, Norman</t>
  </si>
  <si>
    <t>Houston, Mark</t>
  </si>
  <si>
    <t>House, Paul</t>
  </si>
  <si>
    <t>Vincent, Guy</t>
  </si>
  <si>
    <t>Sullivan, Robert</t>
  </si>
  <si>
    <t>Meyers, David</t>
  </si>
  <si>
    <t>Wright, Brad</t>
  </si>
  <si>
    <t>Patel, Donald</t>
  </si>
  <si>
    <t>Sloan, Cindy</t>
  </si>
  <si>
    <t>Colon, Donnie</t>
  </si>
  <si>
    <t>Pena, Erik</t>
  </si>
  <si>
    <t>Boyer, John</t>
  </si>
  <si>
    <t>Heath, Deborah</t>
  </si>
  <si>
    <t>Trujillo, Shawn</t>
  </si>
  <si>
    <t>Pearson, Cassy</t>
  </si>
  <si>
    <t>Cox, Stephanie</t>
  </si>
  <si>
    <t>Burns, Fiona</t>
  </si>
  <si>
    <t>Parker, Carl</t>
  </si>
  <si>
    <t>Logan, Karen</t>
  </si>
  <si>
    <t>Brady, Traci</t>
  </si>
  <si>
    <t>Chambers, Richard</t>
  </si>
  <si>
    <t>Brock, Ensley</t>
  </si>
  <si>
    <t>Hobbs, Scott</t>
  </si>
  <si>
    <t>Osborne, Bill</t>
  </si>
  <si>
    <t>Diaz, David</t>
  </si>
  <si>
    <t>Lyons, Brian</t>
  </si>
  <si>
    <t>Sharp, Janine</t>
  </si>
  <si>
    <t>Summers, Harold</t>
  </si>
  <si>
    <t>Browning, Kathleen</t>
  </si>
  <si>
    <t>Richards, Richard</t>
  </si>
  <si>
    <t>Fields, Cathy</t>
  </si>
  <si>
    <t>Williamson, Sumed</t>
  </si>
  <si>
    <t>Larson, David</t>
  </si>
  <si>
    <t>Flores, Angela</t>
  </si>
  <si>
    <t>Peters, Robert</t>
  </si>
  <si>
    <t>Melton, Scott</t>
  </si>
  <si>
    <t>Benson, Troy</t>
  </si>
  <si>
    <t>Allen, Thomas</t>
  </si>
  <si>
    <t>Fuller, Brenda</t>
  </si>
  <si>
    <t>Pittman, Bacardi</t>
  </si>
  <si>
    <t>Clay, William</t>
  </si>
  <si>
    <t>Combs, Rick</t>
  </si>
  <si>
    <t>Humphrey, Andrew</t>
  </si>
  <si>
    <t>Mercado, David</t>
  </si>
  <si>
    <t>Drake, Kyle</t>
  </si>
  <si>
    <t>Cole, Elbert</t>
  </si>
  <si>
    <t>Watson, Christian</t>
  </si>
  <si>
    <t>Manning, John</t>
  </si>
  <si>
    <t>Sexton, John</t>
  </si>
  <si>
    <t>Little, Steve</t>
  </si>
  <si>
    <t>Tate, Zachary</t>
  </si>
  <si>
    <t>Price, Diana</t>
  </si>
  <si>
    <t>Bridges, Jeff</t>
  </si>
  <si>
    <t>Greene, Alexander</t>
  </si>
  <si>
    <t>Frazier, Chris</t>
  </si>
  <si>
    <t>Day, David</t>
  </si>
  <si>
    <t>Baxter, Teresa</t>
  </si>
  <si>
    <t>Blackburn, Kathryn</t>
  </si>
  <si>
    <t>Sanders, Troy</t>
  </si>
  <si>
    <t>McBride, Grazyna</t>
  </si>
  <si>
    <t>Nash, Mark</t>
  </si>
  <si>
    <t>Barron, Michael</t>
  </si>
  <si>
    <t>Berry, Jacklyn</t>
  </si>
  <si>
    <t>Carrillo, Robert</t>
  </si>
  <si>
    <t>Decker, Amy</t>
  </si>
  <si>
    <t>Rodriguez, Scott</t>
  </si>
  <si>
    <t>Ryan, Ryan</t>
  </si>
  <si>
    <t>Bradley, David</t>
  </si>
  <si>
    <t>Conley, Mark</t>
  </si>
  <si>
    <t>Weaver, Eric</t>
  </si>
  <si>
    <t>Elliott, Anthony</t>
  </si>
  <si>
    <t>Camacho, Stephanie</t>
  </si>
  <si>
    <t>Major Mfg Projects</t>
  </si>
  <si>
    <t>Douglas, Kenneth</t>
  </si>
  <si>
    <t>Tran, Chad</t>
  </si>
  <si>
    <t>Gilmore, Terry</t>
  </si>
  <si>
    <t>Boone, Eric</t>
  </si>
  <si>
    <t>Miranda, Elena</t>
  </si>
  <si>
    <t>Romero, Randy</t>
  </si>
  <si>
    <t>Campos, Richard</t>
  </si>
  <si>
    <t>Randolph, Kristin</t>
  </si>
  <si>
    <t>Logistics</t>
  </si>
  <si>
    <t>Curtis, Patrick</t>
  </si>
  <si>
    <t>Townsend, Jerry</t>
  </si>
  <si>
    <t>Wagner, Lynne</t>
  </si>
  <si>
    <t>Jordan, Mark</t>
  </si>
  <si>
    <t>Nunez, Benning</t>
  </si>
  <si>
    <t>Santos, Garret</t>
  </si>
  <si>
    <t>Vazquez, Kenneth</t>
  </si>
  <si>
    <t>Gallegos, Rick</t>
  </si>
  <si>
    <t>Cummings, Jose</t>
  </si>
  <si>
    <t>Lowe, Michelle</t>
  </si>
  <si>
    <t>Newton, Leigh</t>
  </si>
  <si>
    <t>Reese, Marc</t>
  </si>
  <si>
    <t>Rich, Brent</t>
  </si>
  <si>
    <t>Padilla, Christopher</t>
  </si>
  <si>
    <t>Hale, Deon</t>
  </si>
  <si>
    <t>Lara, Mark</t>
  </si>
  <si>
    <t>Bass, Justin</t>
  </si>
  <si>
    <t>Chen, Jaime</t>
  </si>
  <si>
    <t>Shaffer, Nobuko</t>
  </si>
  <si>
    <t>Lee, Charles</t>
  </si>
  <si>
    <t>Robertson, Nathan</t>
  </si>
  <si>
    <t>Clarke, Dennis</t>
  </si>
  <si>
    <t>Montgomery, Chris</t>
  </si>
  <si>
    <t>Gates, Anne</t>
  </si>
  <si>
    <t>Noble, Michael</t>
  </si>
  <si>
    <t>Adams, David</t>
  </si>
  <si>
    <t>Woodward, Tim</t>
  </si>
  <si>
    <t>Oliver, Francisco</t>
  </si>
  <si>
    <t>Young, Benjamin</t>
  </si>
  <si>
    <t>Estrada, Joan</t>
  </si>
  <si>
    <t>Mathis, Shari</t>
  </si>
  <si>
    <t>Shields, Robert</t>
  </si>
  <si>
    <t>Hardy, Svetlana</t>
  </si>
  <si>
    <t>Gross, Davin</t>
  </si>
  <si>
    <t>Wise, Ted</t>
  </si>
  <si>
    <t>Calhoun, Dac Vinh</t>
  </si>
  <si>
    <t>Morse, Michael</t>
  </si>
  <si>
    <t>Evans, Rolin</t>
  </si>
  <si>
    <t>International Clinical Safety</t>
  </si>
  <si>
    <t>Gregory, Jon</t>
  </si>
  <si>
    <t>Barnett, Brenda</t>
  </si>
  <si>
    <t>Nelson, Shira</t>
  </si>
  <si>
    <t>Ramos, Jan</t>
  </si>
  <si>
    <t>Daniel, Robert</t>
  </si>
  <si>
    <t>Executive Education</t>
  </si>
  <si>
    <t>Park, Timothy</t>
  </si>
  <si>
    <t>Copeland, Roger</t>
  </si>
  <si>
    <t>Maxwell, Jill</t>
  </si>
  <si>
    <t>Allison, Timothy</t>
  </si>
  <si>
    <t>Nixon, Randy</t>
  </si>
  <si>
    <t>Silva, Stephen</t>
  </si>
  <si>
    <t>Durham, Troy</t>
  </si>
  <si>
    <t>Garner, Terry</t>
  </si>
  <si>
    <t>McCoy, Preston</t>
  </si>
  <si>
    <t>Hutchinson, Robin</t>
  </si>
  <si>
    <t>Winters, Shaun</t>
  </si>
  <si>
    <t>Figueroa, Leonard</t>
  </si>
  <si>
    <t>Roberson, Eileen</t>
  </si>
  <si>
    <t>McDowell, Scott</t>
  </si>
  <si>
    <t>Lloyd, John</t>
  </si>
  <si>
    <t>Molina, Michael</t>
  </si>
  <si>
    <t>Baker, Barney</t>
  </si>
  <si>
    <t>Ray, ReAnnon</t>
  </si>
  <si>
    <t>Perkins, Donald</t>
  </si>
  <si>
    <t>Environmental Health/Safety</t>
  </si>
  <si>
    <t>Carey, Andrea</t>
  </si>
  <si>
    <t>Kim, Deborah</t>
  </si>
  <si>
    <t>Malone, Daniel</t>
  </si>
  <si>
    <t>Norton, Bruce</t>
  </si>
  <si>
    <t>Gomez, Ed</t>
  </si>
  <si>
    <t>Hill, Robin</t>
  </si>
  <si>
    <t>Landry, Linda</t>
  </si>
  <si>
    <t>Hawkins, Douglas</t>
  </si>
  <si>
    <t>Foley, Peter</t>
  </si>
  <si>
    <t>Engineering/Operations</t>
  </si>
  <si>
    <t>Kerr, Mihaela</t>
  </si>
  <si>
    <t>Pacheco, Therese</t>
  </si>
  <si>
    <t>Wade, Kevin</t>
  </si>
  <si>
    <t>Stokes, Jonathan</t>
  </si>
  <si>
    <t>Cohen, Bruce</t>
  </si>
  <si>
    <t>Juarez, Neill</t>
  </si>
  <si>
    <t>Hardin, Gregory</t>
  </si>
  <si>
    <t>Cortez, Jack</t>
  </si>
  <si>
    <t>Engineering/Maintenance</t>
  </si>
  <si>
    <t>Clayton, Gregory</t>
  </si>
  <si>
    <t>Weiss, Marisa</t>
  </si>
  <si>
    <t>Farrell, Laura</t>
  </si>
  <si>
    <t>Bullock, Greg</t>
  </si>
  <si>
    <t>Hammond, Robert</t>
  </si>
  <si>
    <t>Vance, Cheryl</t>
  </si>
  <si>
    <t>Poole, Tracy</t>
  </si>
  <si>
    <t>Martinez, Kathleen</t>
  </si>
  <si>
    <t>Whitehead, Carolyn</t>
  </si>
  <si>
    <t>Pitts, Dana</t>
  </si>
  <si>
    <t>May, Steve</t>
  </si>
  <si>
    <t>Booker, Judith</t>
  </si>
  <si>
    <t>Conway, Brett</t>
  </si>
  <si>
    <t>Thompson, John</t>
  </si>
  <si>
    <t>Navarro, Marc</t>
  </si>
  <si>
    <t>Griffith, Michelle</t>
  </si>
  <si>
    <t>Warren, Jean</t>
  </si>
  <si>
    <t>McDonald, Debra</t>
  </si>
  <si>
    <t>Hood, Renee</t>
  </si>
  <si>
    <t>Wheeler, Meegan</t>
  </si>
  <si>
    <t>Stone, Brian</t>
  </si>
  <si>
    <t>Cunningham, Denise</t>
  </si>
  <si>
    <t>Simpson, Jimmy</t>
  </si>
  <si>
    <t>Hudson, Lorna</t>
  </si>
  <si>
    <t>Huff, Erik</t>
  </si>
  <si>
    <t>Perry, Christopher</t>
  </si>
  <si>
    <t>Richardson, Debbie</t>
  </si>
  <si>
    <t>Kent, Angus</t>
  </si>
  <si>
    <t>Simmons, Robert</t>
  </si>
  <si>
    <t>Morgan, Patricia</t>
  </si>
  <si>
    <t>Mullins, Angela</t>
  </si>
  <si>
    <t>Mendoza, Bobby</t>
  </si>
  <si>
    <t>Dorsey, Matthew</t>
  </si>
  <si>
    <t>Deleon, Jaquelyn</t>
  </si>
  <si>
    <t>Nichols, Nathaniel</t>
  </si>
  <si>
    <t>Gardner, Anthony</t>
  </si>
  <si>
    <t>Fletcher, Brian</t>
  </si>
  <si>
    <t>Harding, Erin</t>
  </si>
  <si>
    <t>York, Steven</t>
  </si>
  <si>
    <t>Powers, Tia</t>
  </si>
  <si>
    <t>Flowers, Kathleen</t>
  </si>
  <si>
    <t>Briggs, Bryan</t>
  </si>
  <si>
    <t>Porter, Rachel</t>
  </si>
  <si>
    <t>Wolfe, Keith</t>
  </si>
  <si>
    <t>Wallace, Timothy</t>
  </si>
  <si>
    <t>Schneider, Gay</t>
  </si>
  <si>
    <t>Goodman, Kuyler</t>
  </si>
  <si>
    <t>Hickman, John</t>
  </si>
  <si>
    <t>Sherman, Karin</t>
  </si>
  <si>
    <t>James, Lynn</t>
  </si>
  <si>
    <t>Pruitt, Randy</t>
  </si>
  <si>
    <t>Harmon, Paul</t>
  </si>
  <si>
    <t>Steele, Gerald</t>
  </si>
  <si>
    <t>Becker, Gretchen</t>
  </si>
  <si>
    <t>Swanson, Vicki</t>
  </si>
  <si>
    <t>Lawrence, Ronald</t>
  </si>
  <si>
    <t>Matthews, Diane</t>
  </si>
  <si>
    <t>Norris, Tamara</t>
  </si>
  <si>
    <t>Nicholson, Lee</t>
  </si>
  <si>
    <t>Compliance</t>
  </si>
  <si>
    <t>Beck, Craig</t>
  </si>
  <si>
    <t>Chang, Gabriel</t>
  </si>
  <si>
    <t>Phelps, Gretchen</t>
  </si>
  <si>
    <t>Bond, John</t>
  </si>
  <si>
    <t>Audit Services</t>
  </si>
  <si>
    <t>McKenzie, Michelle</t>
  </si>
  <si>
    <t>Dunn, Matthew</t>
  </si>
  <si>
    <t>Carroll, Lesa</t>
  </si>
  <si>
    <t>Thornton, Charles</t>
  </si>
  <si>
    <t>Blair, Sperry</t>
  </si>
  <si>
    <t>Nguyen, Dennis</t>
  </si>
  <si>
    <t>Potter, Dawn</t>
  </si>
  <si>
    <t>Wyatt, Kelly</t>
  </si>
  <si>
    <t>Walton, Benjamin</t>
  </si>
  <si>
    <t>Fleming, Irv</t>
  </si>
  <si>
    <t>Admin Training</t>
  </si>
  <si>
    <t>Brewer, Ken</t>
  </si>
  <si>
    <t>Todd, Steven</t>
  </si>
  <si>
    <t>Wilkins, Jesse</t>
  </si>
  <si>
    <t>Rowe, Ken</t>
  </si>
  <si>
    <t>Burton, Cam</t>
  </si>
  <si>
    <t>White, Daniel</t>
  </si>
  <si>
    <t>Wiggins, Frank</t>
  </si>
  <si>
    <t>Pratt, Erik</t>
  </si>
  <si>
    <t>Wolf, Debbie</t>
  </si>
  <si>
    <t>Oconnor, Kent</t>
  </si>
  <si>
    <t>Strickland, Rajean</t>
  </si>
  <si>
    <t>Gallagher, Johnson</t>
  </si>
  <si>
    <t>Tanner, Timothy</t>
  </si>
  <si>
    <t>Spencer, Boyd</t>
  </si>
  <si>
    <t>Holland, Donald</t>
  </si>
  <si>
    <t>Chase, Troy</t>
  </si>
  <si>
    <t>Dec</t>
  </si>
  <si>
    <t>Jun</t>
  </si>
  <si>
    <t>Phillips, Liesl</t>
  </si>
  <si>
    <t>Nov</t>
  </si>
  <si>
    <t>May</t>
  </si>
  <si>
    <t>ADC</t>
  </si>
  <si>
    <t>Page, Lisa</t>
  </si>
  <si>
    <t>Oct</t>
  </si>
  <si>
    <t>Apr</t>
  </si>
  <si>
    <t>Dawson, Jonathan</t>
  </si>
  <si>
    <t>Sep</t>
  </si>
  <si>
    <t>Mar</t>
  </si>
  <si>
    <t>Duran, Brian</t>
  </si>
  <si>
    <t>Aug</t>
  </si>
  <si>
    <t>Feb</t>
  </si>
  <si>
    <t>Taylor, Hector</t>
  </si>
  <si>
    <t>Jul</t>
  </si>
  <si>
    <t>Jan</t>
  </si>
  <si>
    <t>Weber, Larry</t>
  </si>
  <si>
    <t>IL</t>
  </si>
  <si>
    <t>FL</t>
  </si>
  <si>
    <t>NY</t>
  </si>
  <si>
    <t>TX</t>
  </si>
  <si>
    <t>CA</t>
  </si>
  <si>
    <t>TaxTable</t>
  </si>
  <si>
    <t>Tax Rate</t>
  </si>
  <si>
    <t>Job Rating</t>
  </si>
  <si>
    <t>Benefits</t>
  </si>
  <si>
    <t>Years</t>
  </si>
  <si>
    <t>Hire Date</t>
  </si>
  <si>
    <t>Status</t>
  </si>
  <si>
    <t>Phone</t>
  </si>
  <si>
    <t>SS#</t>
  </si>
  <si>
    <t>Department</t>
  </si>
  <si>
    <t>Building</t>
  </si>
  <si>
    <t>Employee Name</t>
  </si>
  <si>
    <t>Expenses</t>
  </si>
  <si>
    <t>Sales</t>
  </si>
  <si>
    <t>Net Profit</t>
  </si>
  <si>
    <t>Total Expenses</t>
  </si>
  <si>
    <t>Water</t>
  </si>
  <si>
    <t>Utilities</t>
  </si>
  <si>
    <t>Travel</t>
  </si>
  <si>
    <t>Training</t>
  </si>
  <si>
    <t>Telephone</t>
  </si>
  <si>
    <t>Taxes</t>
  </si>
  <si>
    <t>Salaries</t>
  </si>
  <si>
    <t>Rent</t>
  </si>
  <si>
    <t>Office Supplies</t>
  </si>
  <si>
    <t>Legal Services</t>
  </si>
  <si>
    <t>Interest</t>
  </si>
  <si>
    <t>Insurance</t>
  </si>
  <si>
    <t>Heat</t>
  </si>
  <si>
    <t>Food</t>
  </si>
  <si>
    <t>Electricity</t>
  </si>
  <si>
    <t>Advertising</t>
  </si>
  <si>
    <t>Gross Profit</t>
  </si>
  <si>
    <t>Cost of Goods Total</t>
  </si>
  <si>
    <t>Miscellaneous</t>
  </si>
  <si>
    <t>Freight</t>
  </si>
  <si>
    <t>Goods</t>
  </si>
  <si>
    <t>Cost of Goods Sold</t>
  </si>
  <si>
    <t>Gross Revenue</t>
  </si>
  <si>
    <t>Shipping</t>
  </si>
  <si>
    <t>TOTAL</t>
  </si>
  <si>
    <t>4th Q</t>
  </si>
  <si>
    <t>3rd Q</t>
  </si>
  <si>
    <t>2nd Q</t>
  </si>
  <si>
    <t>1st Q</t>
  </si>
  <si>
    <t>Total</t>
  </si>
  <si>
    <t>Average</t>
  </si>
  <si>
    <t>Profits</t>
  </si>
  <si>
    <t>YTD Profits</t>
  </si>
  <si>
    <t>YTD Average</t>
  </si>
  <si>
    <t>% Sales Change</t>
  </si>
  <si>
    <t>% Expenses Change</t>
  </si>
  <si>
    <t>% Profits Change</t>
  </si>
  <si>
    <t>Sales:Expenses</t>
  </si>
  <si>
    <t>Sales:Profits</t>
  </si>
  <si>
    <t>Expenses:Profits</t>
  </si>
  <si>
    <t>2015 Budget Projections</t>
  </si>
  <si>
    <t>Comp.</t>
  </si>
  <si>
    <t>New Comp.</t>
  </si>
  <si>
    <t>Projected dates for enrollment, analyses, reports, manuscripts and abstracts must be entered at this time.  This is critical information which is needed to assess priority, timing and resource utilization, as well as budgetary planning and fiduciary responsibility.</t>
  </si>
  <si>
    <t>Monday</t>
  </si>
  <si>
    <t>Tuesday</t>
  </si>
  <si>
    <t>Wednesday</t>
  </si>
  <si>
    <t>Thursday</t>
  </si>
  <si>
    <t>Friday</t>
  </si>
  <si>
    <t>Jessica</t>
  </si>
  <si>
    <t>Sean</t>
  </si>
  <si>
    <t>Marketing</t>
  </si>
  <si>
    <t>Internet Tools</t>
  </si>
  <si>
    <t>Function</t>
  </si>
  <si>
    <t>Administration</t>
  </si>
  <si>
    <t xml:space="preserve">we can use right mouse button to both make a selection and insert/delete/hide on single cell/column/row. </t>
  </si>
  <si>
    <t>we can insert a new row/column/cell with ctrl++ shortcut and delete a new row/column/cell with ctrl+- shortcut. we can show/hide column/row after highlighting data and either double clicking boundary or right clicking</t>
  </si>
  <si>
    <t>we can wrap text in a cell by choosing justify command inside fill command (we may have problems with data being lost if data is more than 255 characters long).</t>
  </si>
  <si>
    <t>if we want to delete this value from column J we use conditional formatting and set the font color for this value as white. (alternatively we cud have used filter command)</t>
  </si>
  <si>
    <t>in order to fill empty cells on column J with a value, after selecting column J we press f5, then choose special then choose blanks. we enter the value and press ctrl+enter</t>
  </si>
  <si>
    <t>we shud add 0 if we want the cell to be taken into account while calculating average</t>
  </si>
  <si>
    <t>if we want to copy data in column b to column c, in order to skip blank cells inbetween, we choose paste special (ctrl+alt+v) and click the check-box for skip blanks</t>
  </si>
  <si>
    <t>we may want less data to be displayed for sake of clarity while making presentation or for any other reason. In these times we should use auto outline from data tab instead of hiding data manually.</t>
  </si>
  <si>
    <t>ctrl+shift+f1 collapses the ribbon for increasing screen estate.</t>
  </si>
  <si>
    <t>ctrl+8 collapses or displays the outline</t>
  </si>
  <si>
    <t>we should set the row height after selecting all rows to change them all at once. Then we may select middle align for data or choose gridlines inside print menu for layout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</si>
</sst>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_(* #,##0.0_);_(* \(#,##0.0\);_(* &quot;-&quot;??_);_(@_)"/>
    <numFmt numFmtId="166" formatCode="0_);\(0\)"/>
    <numFmt numFmtId="167" formatCode="0.00%;\(0.00%\)"/>
    <numFmt numFmtId="168" formatCode="0.0%"/>
    <numFmt numFmtId="169" formatCode="_(&quot;$&quot;* #,##0_);_(&quot;$&quot;* \(#,##0\);_(&quot;$&quot;* &quot;-&quot;??_);_(@_)"/>
    <numFmt numFmtId="170" formatCode="0.0%;[Red]\-0.0%"/>
    <numFmt numFmtId="171" formatCode="000\-00\-0000"/>
    <numFmt numFmtId="172" formatCode="[&lt;=9999999]###\-####;\(###\)\ ###\-####"/>
  </numFmts>
  <fonts count="23" x14ac:knownFonts="1">
    <font>
      <sz val="11"/>
      <color theme="1"/>
      <name val="Calibri"/>
      <family val="2"/>
    </font>
    <font>
      <sz val="11"/>
      <color theme="1"/>
      <name val="Calibri"/>
      <family val="2"/>
      <scheme val="minor"/>
    </font>
    <font>
      <sz val="11"/>
      <color theme="1"/>
      <name val="Calibri"/>
      <family val="2"/>
    </font>
    <font>
      <sz val="10"/>
      <name val="Arial"/>
      <family val="2"/>
    </font>
    <font>
      <b/>
      <i/>
      <sz val="10"/>
      <name val="Arial"/>
      <family val="2"/>
    </font>
    <font>
      <sz val="11"/>
      <color theme="1"/>
      <name val="Calibri"/>
      <family val="2"/>
      <scheme val="minor"/>
    </font>
    <font>
      <sz val="10"/>
      <name val="Calibri"/>
      <family val="2"/>
    </font>
    <font>
      <b/>
      <i/>
      <sz val="10"/>
      <color indexed="10"/>
      <name val="Calibri"/>
      <family val="2"/>
    </font>
    <font>
      <b/>
      <sz val="10"/>
      <name val="Calibri"/>
      <family val="2"/>
    </font>
    <font>
      <b/>
      <sz val="10"/>
      <name val="Arial"/>
      <family val="2"/>
    </font>
    <font>
      <i/>
      <sz val="10"/>
      <name val="Arial"/>
      <family val="2"/>
    </font>
    <font>
      <b/>
      <sz val="10"/>
      <color indexed="17"/>
      <name val="Calibri"/>
      <family val="2"/>
    </font>
    <font>
      <b/>
      <sz val="10"/>
      <color indexed="12"/>
      <name val="Calibri"/>
      <family val="2"/>
    </font>
    <font>
      <b/>
      <sz val="12"/>
      <name val="Calibri"/>
      <family val="2"/>
    </font>
    <font>
      <b/>
      <sz val="16"/>
      <name val="Calibri"/>
      <family val="2"/>
    </font>
    <font>
      <b/>
      <sz val="11"/>
      <color theme="0"/>
      <name val="Calibri"/>
      <family val="2"/>
    </font>
    <font>
      <b/>
      <sz val="8"/>
      <color indexed="81"/>
      <name val="Tahoma"/>
      <family val="2"/>
    </font>
    <font>
      <sz val="8"/>
      <color indexed="81"/>
      <name val="Tahoma"/>
      <family val="2"/>
    </font>
    <font>
      <sz val="11"/>
      <name val="Calibri"/>
      <family val="2"/>
      <scheme val="minor"/>
    </font>
    <font>
      <b/>
      <sz val="11"/>
      <name val="Calibri"/>
      <family val="2"/>
      <scheme val="minor"/>
    </font>
    <font>
      <b/>
      <sz val="11"/>
      <color theme="1"/>
      <name val="Calibri"/>
      <family val="2"/>
    </font>
    <font>
      <sz val="10"/>
      <color rgb="FFFF0000"/>
      <name val="Calibri"/>
      <family val="2"/>
    </font>
    <font>
      <sz val="11"/>
      <color rgb="FFFF0000"/>
      <name val="Calibri"/>
      <family val="2"/>
    </font>
  </fonts>
  <fills count="10">
    <fill>
      <patternFill patternType="none"/>
    </fill>
    <fill>
      <patternFill patternType="gray125"/>
    </fill>
    <fill>
      <patternFill patternType="solid">
        <fgColor theme="8" tint="0.59999389629810485"/>
        <bgColor indexed="65"/>
      </patternFill>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indexed="11"/>
        <bgColor indexed="64"/>
      </patternFill>
    </fill>
    <fill>
      <patternFill patternType="solid">
        <fgColor rgb="FFA5A5A5"/>
      </patternFill>
    </fill>
    <fill>
      <patternFill patternType="solid">
        <fgColor rgb="FFFFFF0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double">
        <color indexed="64"/>
      </bottom>
      <diagonal/>
    </border>
    <border>
      <left/>
      <right/>
      <top style="thin">
        <color indexed="64"/>
      </top>
      <bottom style="double">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64"/>
      </bottom>
      <diagonal/>
    </border>
    <border>
      <left style="thin">
        <color indexed="22"/>
      </left>
      <right style="thin">
        <color indexed="22"/>
      </right>
      <top/>
      <bottom style="medium">
        <color indexed="64"/>
      </bottom>
      <diagonal/>
    </border>
    <border>
      <left style="thin">
        <color indexed="22"/>
      </left>
      <right style="thin">
        <color indexed="22"/>
      </right>
      <top style="thin">
        <color indexed="22"/>
      </top>
      <bottom style="medium">
        <color indexed="64"/>
      </bottom>
      <diagonal/>
    </border>
    <border>
      <left/>
      <right/>
      <top style="thin">
        <color indexed="64"/>
      </top>
      <bottom style="medium">
        <color indexed="64"/>
      </bottom>
      <diagonal/>
    </border>
    <border>
      <left style="thin">
        <color indexed="22"/>
      </left>
      <right style="thin">
        <color indexed="22"/>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0" borderId="0" applyNumberFormat="0" applyFill="0" applyBorder="0" applyAlignment="0" applyProtection="0"/>
    <xf numFmtId="43" fontId="2" fillId="0" borderId="0" applyFont="0" applyFill="0" applyBorder="0" applyAlignment="0" applyProtection="0"/>
    <xf numFmtId="0" fontId="3" fillId="0" borderId="0"/>
    <xf numFmtId="0" fontId="2" fillId="2" borderId="0" applyNumberFormat="0" applyBorder="0" applyAlignment="0" applyProtection="0"/>
    <xf numFmtId="43" fontId="2" fillId="0" borderId="0" applyFont="0" applyFill="0" applyBorder="0" applyAlignment="0" applyProtection="0"/>
    <xf numFmtId="0" fontId="4" fillId="3" borderId="1"/>
    <xf numFmtId="0" fontId="5" fillId="0" borderId="0"/>
    <xf numFmtId="0" fontId="2" fillId="0" borderId="0"/>
    <xf numFmtId="9" fontId="2"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15" fillId="8" borderId="16" applyNumberFormat="0" applyAlignment="0" applyProtection="0"/>
  </cellStyleXfs>
  <cellXfs count="136">
    <xf numFmtId="0" fontId="0" fillId="0" borderId="0" xfId="0"/>
    <xf numFmtId="0" fontId="14" fillId="0" borderId="0" xfId="7" applyNumberFormat="1" applyFont="1" applyFill="1" applyBorder="1" applyAlignment="1"/>
    <xf numFmtId="0" fontId="8" fillId="0" borderId="3" xfId="7" applyFont="1" applyBorder="1" applyAlignment="1" applyProtection="1">
      <alignment vertical="center"/>
      <protection locked="0"/>
    </xf>
    <xf numFmtId="0" fontId="6" fillId="0" borderId="0" xfId="7" applyFont="1"/>
    <xf numFmtId="0" fontId="6" fillId="0" borderId="0" xfId="7" applyFont="1" applyFill="1" applyBorder="1"/>
    <xf numFmtId="169" fontId="8" fillId="6" borderId="2" xfId="1" applyNumberFormat="1" applyFont="1" applyFill="1" applyBorder="1" applyAlignment="1"/>
    <xf numFmtId="169" fontId="8" fillId="4" borderId="2" xfId="1" applyNumberFormat="1" applyFont="1" applyFill="1" applyBorder="1" applyAlignment="1"/>
    <xf numFmtId="169" fontId="8" fillId="0" borderId="2" xfId="1" applyNumberFormat="1" applyFont="1" applyFill="1" applyBorder="1" applyAlignment="1"/>
    <xf numFmtId="0" fontId="8" fillId="0" borderId="0" xfId="1" applyNumberFormat="1" applyFont="1" applyFill="1" applyBorder="1" applyAlignment="1">
      <alignment horizontal="left" indent="1"/>
    </xf>
    <xf numFmtId="169" fontId="8" fillId="0" borderId="4" xfId="2" applyNumberFormat="1" applyFont="1" applyFill="1" applyBorder="1" applyAlignment="1"/>
    <xf numFmtId="169" fontId="6" fillId="0" borderId="4" xfId="4" applyNumberFormat="1" applyFont="1" applyFill="1" applyBorder="1" applyAlignment="1"/>
    <xf numFmtId="169" fontId="6" fillId="0" borderId="0" xfId="16" applyNumberFormat="1" applyFont="1" applyFill="1" applyBorder="1" applyAlignment="1"/>
    <xf numFmtId="0" fontId="11" fillId="0" borderId="0" xfId="16" applyNumberFormat="1" applyFont="1" applyFill="1" applyBorder="1" applyAlignment="1">
      <alignment horizontal="left"/>
    </xf>
    <xf numFmtId="164" fontId="8" fillId="6" borderId="5" xfId="2" applyNumberFormat="1" applyFont="1" applyFill="1" applyBorder="1" applyAlignment="1"/>
    <xf numFmtId="164" fontId="6" fillId="4" borderId="5" xfId="3" applyNumberFormat="1" applyFont="1" applyFill="1" applyBorder="1" applyAlignment="1"/>
    <xf numFmtId="164" fontId="6" fillId="0" borderId="6" xfId="3" applyNumberFormat="1" applyFont="1" applyFill="1" applyBorder="1" applyAlignment="1"/>
    <xf numFmtId="0" fontId="12" fillId="0" borderId="0" xfId="16" applyNumberFormat="1" applyFont="1" applyFill="1" applyBorder="1" applyAlignment="1">
      <alignment horizontal="left"/>
    </xf>
    <xf numFmtId="164" fontId="8" fillId="6" borderId="7" xfId="2" applyNumberFormat="1" applyFont="1" applyFill="1" applyBorder="1" applyAlignment="1"/>
    <xf numFmtId="164" fontId="6" fillId="4" borderId="7" xfId="4" applyNumberFormat="1" applyFont="1" applyFill="1" applyBorder="1" applyAlignment="1"/>
    <xf numFmtId="164" fontId="6" fillId="0" borderId="0" xfId="14" applyNumberFormat="1" applyFont="1" applyFill="1" applyBorder="1" applyAlignment="1"/>
    <xf numFmtId="164" fontId="6" fillId="0" borderId="0" xfId="14" applyNumberFormat="1" applyFont="1" applyFill="1" applyBorder="1"/>
    <xf numFmtId="164" fontId="8" fillId="6" borderId="2" xfId="2" applyNumberFormat="1" applyFont="1" applyFill="1" applyBorder="1" applyAlignment="1"/>
    <xf numFmtId="164" fontId="6" fillId="4" borderId="2" xfId="4" applyNumberFormat="1" applyFont="1" applyFill="1" applyBorder="1" applyAlignment="1"/>
    <xf numFmtId="169" fontId="8" fillId="6" borderId="2" xfId="2" applyNumberFormat="1" applyFont="1" applyFill="1" applyBorder="1" applyAlignment="1"/>
    <xf numFmtId="169" fontId="6" fillId="4" borderId="2" xfId="4" applyNumberFormat="1" applyFont="1" applyFill="1" applyBorder="1" applyAlignment="1"/>
    <xf numFmtId="169" fontId="6" fillId="0" borderId="0" xfId="16" applyNumberFormat="1" applyFont="1" applyFill="1" applyBorder="1"/>
    <xf numFmtId="169" fontId="8" fillId="0" borderId="2" xfId="2" applyNumberFormat="1" applyFont="1" applyFill="1" applyBorder="1" applyAlignment="1"/>
    <xf numFmtId="169" fontId="6" fillId="0" borderId="2" xfId="4" applyNumberFormat="1" applyFont="1" applyFill="1" applyBorder="1" applyAlignment="1"/>
    <xf numFmtId="169" fontId="8" fillId="0" borderId="8" xfId="2" applyNumberFormat="1" applyFont="1" applyFill="1" applyBorder="1" applyAlignment="1"/>
    <xf numFmtId="169" fontId="6" fillId="0" borderId="8" xfId="4" applyNumberFormat="1" applyFont="1" applyFill="1" applyBorder="1" applyAlignment="1"/>
    <xf numFmtId="0" fontId="8" fillId="0" borderId="0" xfId="7" applyNumberFormat="1" applyFont="1"/>
    <xf numFmtId="164" fontId="8" fillId="6" borderId="9" xfId="2" applyNumberFormat="1" applyFont="1" applyFill="1" applyBorder="1" applyAlignment="1"/>
    <xf numFmtId="164" fontId="6" fillId="4" borderId="9" xfId="3" applyNumberFormat="1" applyFont="1" applyFill="1" applyBorder="1" applyAlignment="1"/>
    <xf numFmtId="0" fontId="6" fillId="0" borderId="0" xfId="3" applyNumberFormat="1" applyFont="1" applyFill="1" applyBorder="1" applyAlignment="1">
      <alignment horizontal="left" indent="1"/>
    </xf>
    <xf numFmtId="164" fontId="8" fillId="6" borderId="10" xfId="2" applyNumberFormat="1" applyFont="1" applyFill="1" applyBorder="1" applyAlignment="1"/>
    <xf numFmtId="164" fontId="6" fillId="4" borderId="11" xfId="4" applyNumberFormat="1" applyFont="1" applyFill="1" applyBorder="1" applyAlignment="1"/>
    <xf numFmtId="164" fontId="6" fillId="0" borderId="12" xfId="5" applyNumberFormat="1" applyFont="1" applyFill="1" applyBorder="1" applyAlignment="1"/>
    <xf numFmtId="0" fontId="6" fillId="0" borderId="0" xfId="5" applyNumberFormat="1" applyFont="1" applyFill="1" applyBorder="1" applyAlignment="1">
      <alignment horizontal="left" indent="1"/>
    </xf>
    <xf numFmtId="0" fontId="8" fillId="0" borderId="0" xfId="16" applyNumberFormat="1" applyFont="1" applyFill="1" applyBorder="1" applyAlignment="1">
      <alignment horizontal="left" indent="3"/>
    </xf>
    <xf numFmtId="164" fontId="8" fillId="0" borderId="13" xfId="2" applyNumberFormat="1" applyFont="1" applyFill="1" applyBorder="1" applyAlignment="1"/>
    <xf numFmtId="164" fontId="6" fillId="0" borderId="4" xfId="4" applyNumberFormat="1" applyFont="1" applyFill="1" applyBorder="1" applyAlignment="1"/>
    <xf numFmtId="164" fontId="6" fillId="0" borderId="0" xfId="7" applyNumberFormat="1" applyFont="1" applyFill="1" applyBorder="1" applyAlignment="1"/>
    <xf numFmtId="0" fontId="6" fillId="0" borderId="0" xfId="7" applyNumberFormat="1" applyFont="1" applyFill="1" applyBorder="1" applyAlignment="1">
      <alignment horizontal="left" indent="1"/>
    </xf>
    <xf numFmtId="0" fontId="8" fillId="0" borderId="2" xfId="2" applyFont="1" applyFill="1" applyBorder="1"/>
    <xf numFmtId="0" fontId="6" fillId="0" borderId="8" xfId="4" applyFont="1" applyFill="1" applyBorder="1" applyAlignment="1"/>
    <xf numFmtId="168" fontId="6" fillId="0" borderId="0" xfId="16" applyNumberFormat="1" applyFont="1" applyFill="1" applyBorder="1" applyAlignment="1"/>
    <xf numFmtId="168" fontId="6" fillId="0" borderId="0" xfId="7" applyNumberFormat="1" applyFont="1" applyFill="1" applyBorder="1"/>
    <xf numFmtId="0" fontId="8" fillId="5" borderId="14" xfId="2" applyFont="1" applyFill="1" applyBorder="1" applyAlignment="1">
      <alignment horizontal="right"/>
    </xf>
    <xf numFmtId="0" fontId="6" fillId="4" borderId="11" xfId="4" applyFont="1" applyFill="1" applyBorder="1" applyAlignment="1">
      <alignment horizontal="right"/>
    </xf>
    <xf numFmtId="44" fontId="8" fillId="0" borderId="14" xfId="16" applyFont="1" applyFill="1" applyBorder="1" applyAlignment="1">
      <alignment horizontal="right"/>
    </xf>
    <xf numFmtId="0" fontId="8" fillId="0" borderId="0" xfId="7" applyFont="1" applyFill="1" applyBorder="1" applyAlignment="1"/>
    <xf numFmtId="0" fontId="8" fillId="0" borderId="0" xfId="2" applyFont="1" applyFill="1" applyBorder="1"/>
    <xf numFmtId="0" fontId="6" fillId="0" borderId="0" xfId="4" applyFont="1" applyFill="1" applyBorder="1"/>
    <xf numFmtId="169" fontId="13" fillId="7" borderId="15" xfId="16" applyNumberFormat="1" applyFont="1" applyFill="1" applyBorder="1" applyAlignment="1">
      <alignment horizontal="right"/>
    </xf>
    <xf numFmtId="0" fontId="8" fillId="0" borderId="0" xfId="16" applyNumberFormat="1" applyFont="1" applyFill="1" applyBorder="1" applyAlignment="1">
      <alignment horizontal="left" indent="1"/>
    </xf>
    <xf numFmtId="0" fontId="0" fillId="0" borderId="0" xfId="0" applyAlignment="1">
      <alignment horizontal="right"/>
    </xf>
    <xf numFmtId="168" fontId="1" fillId="0" borderId="0" xfId="8" applyNumberFormat="1" applyFont="1" applyFill="1"/>
    <xf numFmtId="170" fontId="1" fillId="0" borderId="0" xfId="8" applyNumberFormat="1" applyFont="1" applyFill="1"/>
    <xf numFmtId="0" fontId="18" fillId="0" borderId="0" xfId="7" applyFont="1" applyFill="1" applyBorder="1"/>
    <xf numFmtId="0" fontId="18" fillId="0" borderId="0" xfId="7" applyFont="1"/>
    <xf numFmtId="0" fontId="18" fillId="0" borderId="0" xfId="7" applyFont="1" applyFill="1"/>
    <xf numFmtId="40" fontId="18" fillId="0" borderId="0" xfId="7" applyNumberFormat="1" applyFont="1" applyFill="1" applyBorder="1"/>
    <xf numFmtId="165" fontId="18" fillId="0" borderId="0" xfId="14" applyNumberFormat="1" applyFont="1" applyFill="1"/>
    <xf numFmtId="164" fontId="18" fillId="0" borderId="0" xfId="6" applyNumberFormat="1" applyFont="1"/>
    <xf numFmtId="164" fontId="18" fillId="0" borderId="0" xfId="6" applyNumberFormat="1" applyFont="1" applyFill="1" applyBorder="1"/>
    <xf numFmtId="0" fontId="19" fillId="0" borderId="0" xfId="7" applyFont="1" applyFill="1" applyBorder="1"/>
    <xf numFmtId="0" fontId="19" fillId="0" borderId="0" xfId="7" applyFont="1" applyFill="1"/>
    <xf numFmtId="0" fontId="19" fillId="0" borderId="0" xfId="7" applyFont="1"/>
    <xf numFmtId="0" fontId="19" fillId="0" borderId="0" xfId="7" applyFont="1" applyFill="1" applyBorder="1" applyAlignment="1">
      <alignment horizontal="center"/>
    </xf>
    <xf numFmtId="0" fontId="20" fillId="0" borderId="0" xfId="0" applyFont="1" applyAlignment="1">
      <alignment horizontal="right"/>
    </xf>
    <xf numFmtId="0" fontId="20" fillId="0" borderId="0" xfId="0" applyFont="1"/>
    <xf numFmtId="165" fontId="18" fillId="0" borderId="17" xfId="9" applyNumberFormat="1" applyFont="1" applyBorder="1" applyAlignment="1">
      <alignment vertical="top"/>
    </xf>
    <xf numFmtId="20" fontId="0" fillId="0" borderId="0" xfId="0" applyNumberFormat="1"/>
    <xf numFmtId="0" fontId="0" fillId="0" borderId="17" xfId="0" applyBorder="1"/>
    <xf numFmtId="165" fontId="18" fillId="0" borderId="0" xfId="9" applyNumberFormat="1" applyFont="1" applyBorder="1" applyAlignment="1">
      <alignment vertical="top"/>
    </xf>
    <xf numFmtId="0" fontId="0" fillId="0" borderId="0" xfId="0" applyFill="1"/>
    <xf numFmtId="165" fontId="19" fillId="0" borderId="17" xfId="9" applyNumberFormat="1" applyFont="1" applyFill="1" applyBorder="1" applyAlignment="1">
      <alignment vertical="top"/>
    </xf>
    <xf numFmtId="0" fontId="20" fillId="0" borderId="17" xfId="0" applyFont="1" applyFill="1" applyBorder="1"/>
    <xf numFmtId="0" fontId="0" fillId="0" borderId="0" xfId="0" applyAlignment="1">
      <alignment horizontal="left"/>
    </xf>
    <xf numFmtId="0" fontId="8" fillId="5" borderId="2" xfId="7" applyFont="1" applyFill="1" applyBorder="1" applyAlignment="1" applyProtection="1">
      <alignment horizontal="left" vertical="center"/>
      <protection locked="0"/>
    </xf>
    <xf numFmtId="0" fontId="8" fillId="5" borderId="2" xfId="7" applyFont="1" applyFill="1" applyBorder="1" applyAlignment="1" applyProtection="1">
      <alignment horizontal="center" vertical="center"/>
      <protection locked="0"/>
    </xf>
    <xf numFmtId="0" fontId="8" fillId="5" borderId="2" xfId="7" applyFont="1" applyFill="1" applyBorder="1" applyAlignment="1" applyProtection="1">
      <alignment vertical="center"/>
      <protection locked="0"/>
    </xf>
    <xf numFmtId="171" fontId="8" fillId="5" borderId="2" xfId="7" applyNumberFormat="1" applyFont="1" applyFill="1" applyBorder="1" applyAlignment="1" applyProtection="1">
      <alignment horizontal="center" vertical="center"/>
      <protection locked="0"/>
    </xf>
    <xf numFmtId="172" fontId="8" fillId="5" borderId="2" xfId="7" applyNumberFormat="1" applyFont="1" applyFill="1" applyBorder="1" applyAlignment="1" applyProtection="1">
      <alignment horizontal="center" vertical="center"/>
      <protection locked="0"/>
    </xf>
    <xf numFmtId="0" fontId="8" fillId="5" borderId="2" xfId="7" applyNumberFormat="1" applyFont="1" applyFill="1" applyBorder="1" applyAlignment="1" applyProtection="1">
      <alignment horizontal="right" vertical="center"/>
      <protection locked="0"/>
    </xf>
    <xf numFmtId="0" fontId="8" fillId="5" borderId="2" xfId="7" applyNumberFormat="1" applyFont="1" applyFill="1" applyBorder="1" applyAlignment="1" applyProtection="1">
      <alignment horizontal="right" vertical="center"/>
    </xf>
    <xf numFmtId="0" fontId="8" fillId="5" borderId="2" xfId="7" applyNumberFormat="1" applyFont="1" applyFill="1" applyBorder="1" applyAlignment="1" applyProtection="1">
      <alignment vertical="center"/>
      <protection locked="0"/>
    </xf>
    <xf numFmtId="0" fontId="8" fillId="5" borderId="2" xfId="7" applyNumberFormat="1" applyFont="1" applyFill="1" applyBorder="1" applyAlignment="1" applyProtection="1">
      <alignment horizontal="center" vertical="center"/>
      <protection locked="0"/>
    </xf>
    <xf numFmtId="0" fontId="8" fillId="5" borderId="2" xfId="9" applyNumberFormat="1" applyFont="1" applyFill="1" applyBorder="1" applyAlignment="1" applyProtection="1">
      <alignment horizontal="right" vertical="center"/>
      <protection locked="0"/>
    </xf>
    <xf numFmtId="0" fontId="8" fillId="5" borderId="2" xfId="9" applyNumberFormat="1" applyFont="1" applyFill="1" applyBorder="1" applyAlignment="1" applyProtection="1">
      <alignment horizontal="right" vertical="center"/>
    </xf>
    <xf numFmtId="167" fontId="8" fillId="0" borderId="0" xfId="13" applyNumberFormat="1" applyFont="1" applyFill="1" applyBorder="1" applyAlignment="1" applyProtection="1">
      <alignment vertical="center" wrapText="1"/>
      <protection locked="0"/>
    </xf>
    <xf numFmtId="167" fontId="8" fillId="0" borderId="0" xfId="15" applyNumberFormat="1" applyFont="1" applyFill="1" applyBorder="1" applyAlignment="1" applyProtection="1">
      <alignment vertical="center" wrapText="1"/>
      <protection locked="0"/>
    </xf>
    <xf numFmtId="0" fontId="6" fillId="0" borderId="0" xfId="7" applyFont="1" applyAlignment="1" applyProtection="1">
      <alignment vertical="center"/>
      <protection locked="0"/>
    </xf>
    <xf numFmtId="0" fontId="7" fillId="0" borderId="0" xfId="7" applyFont="1" applyAlignment="1" applyProtection="1">
      <alignment vertical="center"/>
      <protection locked="0"/>
    </xf>
    <xf numFmtId="0" fontId="7" fillId="0" borderId="0" xfId="7" applyFont="1" applyAlignment="1" applyProtection="1">
      <alignment horizontal="right" vertical="center"/>
      <protection locked="0"/>
    </xf>
    <xf numFmtId="0" fontId="6" fillId="0" borderId="0" xfId="7" applyFont="1" applyAlignment="1" applyProtection="1">
      <alignment horizontal="right" vertical="center"/>
      <protection locked="0"/>
    </xf>
    <xf numFmtId="0" fontId="6" fillId="0" borderId="0" xfId="7" applyFont="1" applyFill="1" applyAlignment="1" applyProtection="1">
      <alignment horizontal="center" vertical="center"/>
      <protection locked="0"/>
    </xf>
    <xf numFmtId="171" fontId="6" fillId="0" borderId="0" xfId="7" applyNumberFormat="1" applyFont="1" applyAlignment="1" applyProtection="1">
      <alignment horizontal="right" vertical="center"/>
      <protection locked="0"/>
    </xf>
    <xf numFmtId="172" fontId="6" fillId="0" borderId="0" xfId="7" applyNumberFormat="1" applyFont="1" applyAlignment="1" applyProtection="1">
      <alignment horizontal="right" vertical="center"/>
      <protection locked="0"/>
    </xf>
    <xf numFmtId="14" fontId="6" fillId="0" borderId="0" xfId="7" applyNumberFormat="1" applyFont="1" applyAlignment="1" applyProtection="1">
      <alignment vertical="center"/>
      <protection locked="0"/>
    </xf>
    <xf numFmtId="164" fontId="6" fillId="0" borderId="0" xfId="9" applyNumberFormat="1" applyFont="1" applyFill="1" applyAlignment="1" applyProtection="1">
      <alignment vertical="center"/>
    </xf>
    <xf numFmtId="164" fontId="6" fillId="0" borderId="0" xfId="9" applyNumberFormat="1" applyFont="1" applyAlignment="1" applyProtection="1">
      <alignment vertical="center"/>
      <protection locked="0"/>
    </xf>
    <xf numFmtId="0" fontId="6" fillId="0" borderId="0" xfId="7" applyFont="1" applyAlignment="1" applyProtection="1">
      <alignment horizontal="center" vertical="center"/>
      <protection locked="0"/>
    </xf>
    <xf numFmtId="164" fontId="6" fillId="0" borderId="0" xfId="9" applyNumberFormat="1" applyFont="1" applyFill="1" applyAlignment="1" applyProtection="1">
      <alignment vertical="center"/>
      <protection locked="0"/>
    </xf>
    <xf numFmtId="0" fontId="6" fillId="0" borderId="0" xfId="7" applyNumberFormat="1" applyFont="1" applyAlignment="1" applyProtection="1">
      <alignment vertical="center"/>
      <protection locked="0"/>
    </xf>
    <xf numFmtId="166" fontId="6" fillId="4" borderId="2" xfId="14" applyNumberFormat="1" applyFont="1" applyFill="1" applyBorder="1" applyAlignment="1" applyProtection="1">
      <alignment vertical="center"/>
      <protection locked="0"/>
    </xf>
    <xf numFmtId="0" fontId="6" fillId="4" borderId="2" xfId="7" applyFont="1" applyFill="1" applyBorder="1" applyAlignment="1" applyProtection="1">
      <alignment vertical="center"/>
      <protection locked="0"/>
    </xf>
    <xf numFmtId="0" fontId="6" fillId="0" borderId="0" xfId="14" applyNumberFormat="1" applyFont="1" applyAlignment="1" applyProtection="1">
      <alignment vertical="center"/>
      <protection locked="0"/>
    </xf>
    <xf numFmtId="164" fontId="6" fillId="0" borderId="0" xfId="14" applyNumberFormat="1" applyFont="1" applyAlignment="1" applyProtection="1">
      <alignment vertical="center"/>
      <protection locked="0"/>
    </xf>
    <xf numFmtId="164" fontId="6" fillId="4" borderId="2" xfId="14" applyNumberFormat="1" applyFont="1" applyFill="1" applyBorder="1" applyAlignment="1" applyProtection="1">
      <alignment vertical="center"/>
      <protection locked="0"/>
    </xf>
    <xf numFmtId="9" fontId="6" fillId="4" borderId="2" xfId="7" applyNumberFormat="1" applyFont="1" applyFill="1" applyBorder="1" applyAlignment="1" applyProtection="1">
      <alignment vertical="center"/>
      <protection locked="0"/>
    </xf>
    <xf numFmtId="165" fontId="6" fillId="0" borderId="0" xfId="14" applyNumberFormat="1" applyFont="1" applyAlignment="1" applyProtection="1">
      <alignment vertical="center"/>
      <protection locked="0"/>
    </xf>
    <xf numFmtId="43" fontId="6" fillId="0" borderId="0" xfId="14" applyFont="1" applyAlignment="1" applyProtection="1">
      <alignment vertical="center"/>
      <protection locked="0"/>
    </xf>
    <xf numFmtId="0" fontId="6" fillId="0" borderId="0" xfId="7" applyFont="1" applyBorder="1" applyAlignment="1" applyProtection="1">
      <alignment vertical="center"/>
      <protection locked="0"/>
    </xf>
    <xf numFmtId="164" fontId="6" fillId="0" borderId="0" xfId="7" applyNumberFormat="1" applyFont="1" applyAlignment="1" applyProtection="1">
      <alignment vertical="center"/>
      <protection locked="0"/>
    </xf>
    <xf numFmtId="0" fontId="6" fillId="0" borderId="0" xfId="9" applyNumberFormat="1" applyFont="1" applyBorder="1" applyAlignment="1" applyProtection="1">
      <alignment vertical="center"/>
      <protection locked="0"/>
    </xf>
    <xf numFmtId="0" fontId="6" fillId="0" borderId="0" xfId="7" applyNumberFormat="1" applyFont="1" applyBorder="1" applyAlignment="1" applyProtection="1">
      <alignment vertical="center"/>
      <protection locked="0"/>
    </xf>
    <xf numFmtId="0" fontId="6" fillId="0" borderId="0" xfId="7" applyFont="1" applyFill="1" applyAlignment="1" applyProtection="1">
      <alignment vertical="center"/>
      <protection locked="0"/>
    </xf>
    <xf numFmtId="171" fontId="6" fillId="0" borderId="0" xfId="7" applyNumberFormat="1" applyFont="1" applyFill="1" applyAlignment="1" applyProtection="1">
      <alignment horizontal="right" vertical="center"/>
      <protection locked="0"/>
    </xf>
    <xf numFmtId="172" fontId="6" fillId="0" borderId="0" xfId="7" applyNumberFormat="1" applyFont="1" applyFill="1" applyAlignment="1" applyProtection="1">
      <alignment horizontal="right" vertical="center"/>
      <protection locked="0"/>
    </xf>
    <xf numFmtId="0" fontId="6" fillId="0" borderId="0" xfId="13" applyNumberFormat="1" applyFont="1" applyAlignment="1" applyProtection="1">
      <alignment vertical="center"/>
      <protection locked="0"/>
    </xf>
    <xf numFmtId="0" fontId="6" fillId="0" borderId="0" xfId="9" applyNumberFormat="1" applyFont="1" applyAlignment="1" applyProtection="1">
      <alignment vertical="center"/>
      <protection locked="0"/>
    </xf>
    <xf numFmtId="9" fontId="6" fillId="0" borderId="0" xfId="13" applyFont="1" applyAlignment="1" applyProtection="1">
      <alignment vertical="center"/>
      <protection locked="0"/>
    </xf>
    <xf numFmtId="164" fontId="6" fillId="0" borderId="0" xfId="9" applyNumberFormat="1" applyFont="1" applyFill="1" applyBorder="1" applyAlignment="1" applyProtection="1">
      <alignment vertical="center"/>
    </xf>
    <xf numFmtId="164" fontId="6" fillId="0" borderId="0" xfId="9" applyNumberFormat="1" applyFont="1" applyBorder="1" applyAlignment="1" applyProtection="1">
      <alignment vertical="center"/>
      <protection locked="0"/>
    </xf>
    <xf numFmtId="0" fontId="6" fillId="0" borderId="0" xfId="13" applyNumberFormat="1" applyFont="1" applyBorder="1" applyAlignment="1" applyProtection="1">
      <alignment vertical="center"/>
      <protection locked="0"/>
    </xf>
    <xf numFmtId="164" fontId="6" fillId="0" borderId="0" xfId="9" applyNumberFormat="1" applyFont="1" applyAlignment="1" applyProtection="1">
      <alignment vertical="center"/>
    </xf>
    <xf numFmtId="171" fontId="6" fillId="0" borderId="0" xfId="7" applyNumberFormat="1" applyFont="1" applyAlignment="1" applyProtection="1">
      <alignment vertical="center"/>
      <protection locked="0"/>
    </xf>
    <xf numFmtId="172" fontId="6" fillId="0" borderId="0" xfId="7" applyNumberFormat="1" applyFont="1" applyAlignment="1" applyProtection="1">
      <alignment vertical="center"/>
      <protection locked="0"/>
    </xf>
    <xf numFmtId="15" fontId="6" fillId="0" borderId="0" xfId="7" applyNumberFormat="1" applyFont="1" applyAlignment="1" applyProtection="1">
      <alignment vertical="center"/>
      <protection locked="0"/>
    </xf>
    <xf numFmtId="0" fontId="6" fillId="0" borderId="0" xfId="7" applyFont="1" applyFill="1" applyAlignment="1" applyProtection="1">
      <alignment vertical="center"/>
    </xf>
    <xf numFmtId="164" fontId="6" fillId="0" borderId="0" xfId="14" applyNumberFormat="1" applyFont="1" applyAlignment="1" applyProtection="1">
      <alignment vertical="center"/>
    </xf>
    <xf numFmtId="164" fontId="21" fillId="0" borderId="0" xfId="9" applyNumberFormat="1" applyFont="1" applyFill="1" applyAlignment="1" applyProtection="1">
      <alignment vertical="center"/>
      <protection locked="0"/>
    </xf>
    <xf numFmtId="0" fontId="22" fillId="0" borderId="0" xfId="0" applyFont="1"/>
    <xf numFmtId="0" fontId="0" fillId="9" borderId="0" xfId="0" applyFill="1"/>
    <xf numFmtId="0" fontId="21" fillId="0" borderId="0" xfId="7" applyFont="1"/>
  </cellXfs>
  <cellStyles count="18">
    <cellStyle name="40% - Accent5 2" xfId="8"/>
    <cellStyle name="Check Cell 2" xfId="17"/>
    <cellStyle name="ColLevel_1" xfId="2" builtinId="2" iLevel="0"/>
    <cellStyle name="ColLevel_2" xfId="4" builtinId="2" iLevel="1"/>
    <cellStyle name="Comma" xfId="6" builtinId="3"/>
    <cellStyle name="Comma 2" xfId="9"/>
    <cellStyle name="Comma 3" xfId="14"/>
    <cellStyle name="Currency 2" xfId="16"/>
    <cellStyle name="MyBlue" xfId="10"/>
    <cellStyle name="Normal" xfId="0" builtinId="0"/>
    <cellStyle name="Normal 2" xfId="7"/>
    <cellStyle name="Normal 3" xfId="11"/>
    <cellStyle name="Normal 4" xfId="12"/>
    <cellStyle name="Percent 2" xfId="13"/>
    <cellStyle name="Percent 3" xfId="15"/>
    <cellStyle name="RowLevel_1" xfId="1" builtinId="1" iLevel="0"/>
    <cellStyle name="RowLevel_2" xfId="3" builtinId="1" iLevel="1"/>
    <cellStyle name="RowLevel_3" xfId="5" builtinId="1" iLevel="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sheetPr>
  <dimension ref="A1:AF742"/>
  <sheetViews>
    <sheetView tabSelected="1" zoomScale="145" zoomScaleNormal="145" zoomScaleSheetLayoutView="100" workbookViewId="0">
      <selection activeCell="E6" sqref="E6"/>
    </sheetView>
  </sheetViews>
  <sheetFormatPr defaultColWidth="19.85546875" defaultRowHeight="12.75" x14ac:dyDescent="0.25"/>
  <cols>
    <col min="1" max="1" width="17.140625" style="92" bestFit="1" customWidth="1"/>
    <col min="2" max="2" width="7.28515625" style="102" bestFit="1" customWidth="1"/>
    <col min="3" max="3" width="23.7109375" style="92" bestFit="1" customWidth="1"/>
    <col min="4" max="4" width="11.140625" style="127" customWidth="1"/>
    <col min="5" max="5" width="13.28515625" style="128" customWidth="1"/>
    <col min="6" max="6" width="8.5703125" style="92" bestFit="1" customWidth="1"/>
    <col min="7" max="7" width="8.5703125" style="92" customWidth="1"/>
    <col min="8" max="8" width="10.42578125" style="129" bestFit="1" customWidth="1"/>
    <col min="9" max="9" width="5.28515625" style="130" bestFit="1" customWidth="1"/>
    <col min="10" max="10" width="7.5703125" style="92" bestFit="1" customWidth="1"/>
    <col min="11" max="11" width="7.5703125" style="108" bestFit="1" customWidth="1"/>
    <col min="12" max="12" width="9" style="92" bestFit="1" customWidth="1"/>
    <col min="13" max="13" width="10.85546875" style="131" bestFit="1" customWidth="1"/>
    <col min="14" max="14" width="7.7109375" style="104" bestFit="1" customWidth="1"/>
    <col min="15" max="15" width="5.85546875" style="92" customWidth="1"/>
    <col min="16" max="16" width="7.28515625" style="92" customWidth="1"/>
    <col min="17" max="17" width="7.85546875" style="92" bestFit="1" customWidth="1"/>
    <col min="18" max="18" width="4.28515625" style="92" bestFit="1" customWidth="1"/>
    <col min="19" max="19" width="9.28515625" style="92" customWidth="1"/>
    <col min="20" max="20" width="5" style="92" bestFit="1" customWidth="1"/>
    <col min="21" max="21" width="3.7109375" style="92" bestFit="1" customWidth="1"/>
    <col min="22" max="22" width="3.42578125" style="92" bestFit="1" customWidth="1"/>
    <col min="23" max="23" width="3.85546875" style="92" bestFit="1" customWidth="1"/>
    <col min="24" max="24" width="3.28515625" style="92" bestFit="1" customWidth="1"/>
    <col min="25" max="25" width="3" style="92" bestFit="1" customWidth="1"/>
    <col min="26" max="26" width="7.5703125" style="92" bestFit="1" customWidth="1"/>
    <col min="27" max="27" width="5.28515625" style="92" bestFit="1" customWidth="1"/>
    <col min="28" max="32" width="3" style="92" bestFit="1" customWidth="1"/>
    <col min="33" max="33" width="4.140625" style="92" bestFit="1" customWidth="1"/>
    <col min="34" max="16384" width="19.85546875" style="92"/>
  </cols>
  <sheetData>
    <row r="1" spans="1:32" x14ac:dyDescent="0.25">
      <c r="A1" s="79" t="s">
        <v>808</v>
      </c>
      <c r="B1" s="80" t="s">
        <v>807</v>
      </c>
      <c r="C1" s="81" t="s">
        <v>806</v>
      </c>
      <c r="D1" s="82" t="s">
        <v>805</v>
      </c>
      <c r="E1" s="83" t="s">
        <v>804</v>
      </c>
      <c r="F1" s="81" t="s">
        <v>803</v>
      </c>
      <c r="G1" s="81"/>
      <c r="H1" s="84" t="s">
        <v>802</v>
      </c>
      <c r="I1" s="85" t="s">
        <v>801</v>
      </c>
      <c r="J1" s="86" t="s">
        <v>800</v>
      </c>
      <c r="K1" s="87" t="s">
        <v>799</v>
      </c>
      <c r="L1" s="88" t="s">
        <v>854</v>
      </c>
      <c r="M1" s="89" t="s">
        <v>855</v>
      </c>
      <c r="N1" s="86" t="s">
        <v>798</v>
      </c>
      <c r="O1" s="90">
        <v>3.73E-2</v>
      </c>
      <c r="P1" s="91"/>
      <c r="Q1" s="2" t="s">
        <v>797</v>
      </c>
      <c r="R1" s="2"/>
      <c r="T1" s="93"/>
      <c r="U1" s="94" t="s">
        <v>796</v>
      </c>
      <c r="V1" s="94" t="s">
        <v>795</v>
      </c>
      <c r="W1" s="94" t="s">
        <v>794</v>
      </c>
      <c r="X1" s="94" t="s">
        <v>793</v>
      </c>
      <c r="Y1" s="94" t="s">
        <v>792</v>
      </c>
      <c r="AB1" s="95" t="s">
        <v>796</v>
      </c>
      <c r="AC1" s="95" t="s">
        <v>795</v>
      </c>
      <c r="AD1" s="95" t="s">
        <v>794</v>
      </c>
      <c r="AE1" s="95" t="s">
        <v>793</v>
      </c>
      <c r="AF1" s="95" t="s">
        <v>792</v>
      </c>
    </row>
    <row r="2" spans="1:32" x14ac:dyDescent="0.25">
      <c r="A2" s="92" t="s">
        <v>175</v>
      </c>
      <c r="B2" s="96" t="s">
        <v>8</v>
      </c>
      <c r="C2" s="92" t="s">
        <v>122</v>
      </c>
      <c r="D2" s="97">
        <v>337411408</v>
      </c>
      <c r="E2" s="98">
        <v>3034729409</v>
      </c>
      <c r="F2" s="92" t="s">
        <v>11</v>
      </c>
      <c r="H2" s="99">
        <v>37582</v>
      </c>
      <c r="I2" s="100">
        <f ca="1">DATEDIF(H2,TODAY(),"Y")</f>
        <v>15</v>
      </c>
      <c r="J2" s="101" t="s">
        <v>4</v>
      </c>
      <c r="K2" s="102">
        <v>4</v>
      </c>
      <c r="L2" s="103">
        <v>45112</v>
      </c>
      <c r="M2" s="103">
        <f>ROUND(L2*$O$1+L2,0)</f>
        <v>46795</v>
      </c>
      <c r="Q2" s="105">
        <v>0</v>
      </c>
      <c r="R2" s="106">
        <v>0</v>
      </c>
      <c r="T2" s="93" t="s">
        <v>790</v>
      </c>
      <c r="U2" s="107">
        <v>46</v>
      </c>
      <c r="V2" s="107">
        <v>54</v>
      </c>
      <c r="W2" s="107">
        <v>51</v>
      </c>
      <c r="X2" s="107">
        <v>63</v>
      </c>
      <c r="Y2" s="107">
        <v>63</v>
      </c>
      <c r="Z2" s="108"/>
      <c r="AA2" s="108" t="s">
        <v>789</v>
      </c>
      <c r="AB2" s="107">
        <v>45</v>
      </c>
      <c r="AC2" s="107">
        <v>47</v>
      </c>
      <c r="AD2" s="107">
        <v>35</v>
      </c>
      <c r="AE2" s="107">
        <v>49</v>
      </c>
      <c r="AF2" s="107">
        <v>37</v>
      </c>
    </row>
    <row r="3" spans="1:32" x14ac:dyDescent="0.25">
      <c r="A3" s="92" t="s">
        <v>157</v>
      </c>
      <c r="B3" s="96" t="s">
        <v>20</v>
      </c>
      <c r="C3" s="92" t="s">
        <v>122</v>
      </c>
      <c r="D3" s="97">
        <v>709234421</v>
      </c>
      <c r="E3" s="98">
        <v>7193838954</v>
      </c>
      <c r="F3" s="92" t="s">
        <v>11</v>
      </c>
      <c r="H3" s="99">
        <v>35810</v>
      </c>
      <c r="I3" s="100">
        <f ca="1">DATEDIF(H3,TODAY(),"Y")</f>
        <v>19</v>
      </c>
      <c r="J3" s="101" t="s">
        <v>4</v>
      </c>
      <c r="K3" s="102">
        <v>5</v>
      </c>
      <c r="L3" s="103">
        <v>46800</v>
      </c>
      <c r="M3" s="103"/>
      <c r="Q3" s="109">
        <v>5000</v>
      </c>
      <c r="R3" s="110">
        <v>0.01</v>
      </c>
      <c r="T3" s="93" t="s">
        <v>787</v>
      </c>
      <c r="U3" s="107">
        <v>49</v>
      </c>
      <c r="V3" s="107">
        <v>52</v>
      </c>
      <c r="W3" s="107">
        <v>50</v>
      </c>
      <c r="X3" s="107">
        <v>63</v>
      </c>
      <c r="Y3" s="107">
        <v>55</v>
      </c>
      <c r="Z3" s="108"/>
      <c r="AA3" s="108" t="s">
        <v>786</v>
      </c>
      <c r="AB3" s="107">
        <v>39</v>
      </c>
      <c r="AC3" s="107">
        <v>35</v>
      </c>
      <c r="AD3" s="107">
        <v>45</v>
      </c>
      <c r="AE3" s="107">
        <v>34</v>
      </c>
      <c r="AF3" s="107">
        <v>30</v>
      </c>
    </row>
    <row r="4" spans="1:32" x14ac:dyDescent="0.25">
      <c r="A4" s="92" t="s">
        <v>622</v>
      </c>
      <c r="B4" s="96" t="s">
        <v>20</v>
      </c>
      <c r="C4" s="92" t="s">
        <v>596</v>
      </c>
      <c r="D4" s="97">
        <v>707553376</v>
      </c>
      <c r="E4" s="98">
        <v>9704194193</v>
      </c>
      <c r="F4" s="92" t="s">
        <v>11</v>
      </c>
      <c r="H4" s="99">
        <v>36140</v>
      </c>
      <c r="I4" s="100">
        <f ca="1">DATEDIF(H4,TODAY(),"Y")</f>
        <v>18</v>
      </c>
      <c r="J4" s="101" t="s">
        <v>14</v>
      </c>
      <c r="K4" s="102">
        <v>3</v>
      </c>
      <c r="L4" s="103">
        <v>59112</v>
      </c>
      <c r="M4" s="103"/>
      <c r="Q4" s="109">
        <v>25000</v>
      </c>
      <c r="R4" s="110">
        <v>0.05</v>
      </c>
      <c r="T4" s="93" t="s">
        <v>784</v>
      </c>
      <c r="U4" s="104">
        <v>46</v>
      </c>
      <c r="V4" s="104">
        <v>50</v>
      </c>
      <c r="W4" s="104">
        <v>52</v>
      </c>
      <c r="X4" s="104">
        <v>61</v>
      </c>
      <c r="Y4" s="104">
        <v>54</v>
      </c>
      <c r="AA4" s="108" t="s">
        <v>783</v>
      </c>
      <c r="AB4" s="104">
        <v>41</v>
      </c>
      <c r="AC4" s="104">
        <v>37</v>
      </c>
      <c r="AD4" s="104">
        <v>47</v>
      </c>
      <c r="AE4" s="104">
        <v>39</v>
      </c>
      <c r="AF4" s="104">
        <v>33</v>
      </c>
    </row>
    <row r="5" spans="1:32" x14ac:dyDescent="0.25">
      <c r="A5" s="92" t="s">
        <v>167</v>
      </c>
      <c r="B5" s="96" t="s">
        <v>8</v>
      </c>
      <c r="C5" s="92" t="s">
        <v>122</v>
      </c>
      <c r="D5" s="97">
        <v>420739404</v>
      </c>
      <c r="E5" s="98">
        <v>3037785583</v>
      </c>
      <c r="F5" s="92" t="s">
        <v>11</v>
      </c>
      <c r="H5" s="99">
        <v>34325</v>
      </c>
      <c r="I5" s="100">
        <f ca="1">DATEDIF(H5,TODAY(),"Y")</f>
        <v>23</v>
      </c>
      <c r="J5" s="101" t="s">
        <v>18</v>
      </c>
      <c r="K5" s="102">
        <v>1</v>
      </c>
      <c r="L5" s="103">
        <v>29808</v>
      </c>
      <c r="M5" s="103"/>
      <c r="Q5" s="109">
        <v>35000</v>
      </c>
      <c r="R5" s="110">
        <v>0.06</v>
      </c>
      <c r="T5" s="93" t="s">
        <v>781</v>
      </c>
      <c r="U5" s="107">
        <v>49</v>
      </c>
      <c r="V5" s="107">
        <v>61</v>
      </c>
      <c r="W5" s="107">
        <v>58</v>
      </c>
      <c r="X5" s="107">
        <v>63</v>
      </c>
      <c r="Y5" s="107">
        <v>62</v>
      </c>
      <c r="Z5" s="108"/>
      <c r="AA5" s="108" t="s">
        <v>780</v>
      </c>
      <c r="AB5" s="107">
        <v>46</v>
      </c>
      <c r="AC5" s="107">
        <v>40</v>
      </c>
      <c r="AD5" s="107">
        <v>45</v>
      </c>
      <c r="AE5" s="107">
        <v>45</v>
      </c>
      <c r="AF5" s="107">
        <v>37</v>
      </c>
    </row>
    <row r="6" spans="1:32" x14ac:dyDescent="0.25">
      <c r="A6" s="92" t="s">
        <v>143</v>
      </c>
      <c r="B6" s="96" t="s">
        <v>16</v>
      </c>
      <c r="C6" s="92" t="s">
        <v>122</v>
      </c>
      <c r="D6" s="97">
        <v>512404764</v>
      </c>
      <c r="E6" s="98">
        <v>5053976775</v>
      </c>
      <c r="F6" s="92" t="s">
        <v>11</v>
      </c>
      <c r="H6" s="99">
        <v>37346</v>
      </c>
      <c r="I6" s="100">
        <f ca="1">DATEDIF(H6,TODAY(),"Y")</f>
        <v>15</v>
      </c>
      <c r="J6" s="101" t="s">
        <v>18</v>
      </c>
      <c r="K6" s="102">
        <v>3</v>
      </c>
      <c r="L6" s="103">
        <v>46800</v>
      </c>
      <c r="M6" s="103"/>
      <c r="Q6" s="109">
        <v>45000</v>
      </c>
      <c r="R6" s="110">
        <v>7.0000000000000007E-2</v>
      </c>
      <c r="T6" s="93" t="s">
        <v>777</v>
      </c>
      <c r="U6" s="107">
        <v>44</v>
      </c>
      <c r="V6" s="107">
        <v>64</v>
      </c>
      <c r="W6" s="107">
        <v>57</v>
      </c>
      <c r="X6" s="107">
        <v>56</v>
      </c>
      <c r="Y6" s="107">
        <v>47</v>
      </c>
      <c r="Z6" s="108"/>
      <c r="AA6" s="108" t="s">
        <v>776</v>
      </c>
      <c r="AB6" s="107">
        <v>38</v>
      </c>
      <c r="AC6" s="107">
        <v>39</v>
      </c>
      <c r="AD6" s="107">
        <v>42</v>
      </c>
      <c r="AE6" s="107">
        <v>40</v>
      </c>
      <c r="AF6" s="107">
        <v>43</v>
      </c>
    </row>
    <row r="7" spans="1:32" x14ac:dyDescent="0.25">
      <c r="A7" s="92" t="s">
        <v>428</v>
      </c>
      <c r="B7" s="96" t="s">
        <v>16</v>
      </c>
      <c r="C7" s="92" t="s">
        <v>426</v>
      </c>
      <c r="D7" s="97">
        <v>292006053</v>
      </c>
      <c r="E7" s="98">
        <v>7197045091</v>
      </c>
      <c r="F7" s="92" t="s">
        <v>7</v>
      </c>
      <c r="H7" s="99">
        <v>37821</v>
      </c>
      <c r="I7" s="100">
        <f ca="1">DATEDIF(H7,TODAY(),"Y")</f>
        <v>14</v>
      </c>
      <c r="J7" s="101"/>
      <c r="K7" s="102">
        <v>4</v>
      </c>
      <c r="L7" s="103">
        <v>89400</v>
      </c>
      <c r="M7" s="103"/>
      <c r="Q7" s="109">
        <v>55000</v>
      </c>
      <c r="R7" s="110">
        <v>0.08</v>
      </c>
      <c r="T7" s="93" t="s">
        <v>774</v>
      </c>
      <c r="U7" s="107">
        <v>57</v>
      </c>
      <c r="V7" s="107">
        <v>52</v>
      </c>
      <c r="W7" s="107">
        <v>58</v>
      </c>
      <c r="X7" s="107">
        <v>58</v>
      </c>
      <c r="Y7" s="107">
        <v>53</v>
      </c>
      <c r="Z7" s="108"/>
      <c r="AA7" s="108" t="s">
        <v>773</v>
      </c>
      <c r="AB7" s="107">
        <v>30</v>
      </c>
      <c r="AC7" s="107">
        <v>47</v>
      </c>
      <c r="AD7" s="107">
        <v>46</v>
      </c>
      <c r="AE7" s="107">
        <v>42</v>
      </c>
      <c r="AF7" s="107">
        <v>34</v>
      </c>
    </row>
    <row r="8" spans="1:32" x14ac:dyDescent="0.25">
      <c r="A8" s="92" t="s">
        <v>552</v>
      </c>
      <c r="B8" s="96" t="s">
        <v>20</v>
      </c>
      <c r="C8" s="92" t="s">
        <v>434</v>
      </c>
      <c r="D8" s="97">
        <v>501523688</v>
      </c>
      <c r="E8" s="98">
        <v>3038560698</v>
      </c>
      <c r="F8" s="92" t="s">
        <v>11</v>
      </c>
      <c r="H8" s="99">
        <v>36576</v>
      </c>
      <c r="I8" s="100">
        <f ca="1">DATEDIF(H8,TODAY(),"Y")</f>
        <v>17</v>
      </c>
      <c r="J8" s="101" t="s">
        <v>4</v>
      </c>
      <c r="K8" s="102">
        <v>2</v>
      </c>
      <c r="L8" s="103">
        <v>95676</v>
      </c>
      <c r="M8" s="103"/>
      <c r="Q8" s="109">
        <v>65000</v>
      </c>
      <c r="R8" s="110">
        <v>0.1</v>
      </c>
    </row>
    <row r="9" spans="1:32" x14ac:dyDescent="0.25">
      <c r="A9" s="92" t="s">
        <v>645</v>
      </c>
      <c r="B9" s="96" t="s">
        <v>20</v>
      </c>
      <c r="C9" s="92" t="s">
        <v>641</v>
      </c>
      <c r="D9" s="97">
        <v>690374765</v>
      </c>
      <c r="E9" s="98">
        <v>5055786813</v>
      </c>
      <c r="F9" s="92" t="s">
        <v>11</v>
      </c>
      <c r="H9" s="99">
        <v>34669</v>
      </c>
      <c r="I9" s="100">
        <f ca="1">DATEDIF(H9,TODAY(),"Y")</f>
        <v>23</v>
      </c>
      <c r="J9" s="101" t="s">
        <v>27</v>
      </c>
      <c r="K9" s="102">
        <v>5</v>
      </c>
      <c r="L9" s="103">
        <v>99000</v>
      </c>
      <c r="M9" s="103"/>
      <c r="Q9" s="109">
        <v>75000</v>
      </c>
      <c r="R9" s="110">
        <v>0.11</v>
      </c>
      <c r="T9" s="93"/>
      <c r="U9" s="94"/>
      <c r="V9" s="94"/>
      <c r="W9" s="94"/>
      <c r="X9" s="94"/>
      <c r="Y9" s="94"/>
      <c r="AB9" s="95"/>
      <c r="AC9" s="95"/>
      <c r="AD9" s="95"/>
      <c r="AE9" s="95"/>
    </row>
    <row r="10" spans="1:32" x14ac:dyDescent="0.25">
      <c r="A10" s="92" t="s">
        <v>313</v>
      </c>
      <c r="B10" s="96" t="s">
        <v>20</v>
      </c>
      <c r="C10" s="92" t="s">
        <v>302</v>
      </c>
      <c r="D10" s="97">
        <v>290385638</v>
      </c>
      <c r="E10" s="98">
        <v>9704518022</v>
      </c>
      <c r="F10" s="92" t="s">
        <v>5</v>
      </c>
      <c r="H10" s="99">
        <v>34558</v>
      </c>
      <c r="I10" s="100">
        <f ca="1">DATEDIF(H10,TODAY(),"Y")</f>
        <v>23</v>
      </c>
      <c r="J10" s="101" t="s">
        <v>35</v>
      </c>
      <c r="K10" s="102">
        <v>4</v>
      </c>
      <c r="L10" s="103">
        <v>42054</v>
      </c>
      <c r="M10" s="103"/>
      <c r="Q10" s="109">
        <v>85000</v>
      </c>
      <c r="R10" s="110">
        <v>0.12</v>
      </c>
      <c r="T10" s="93"/>
      <c r="U10" s="111"/>
      <c r="V10" s="111"/>
      <c r="W10" s="111"/>
      <c r="X10" s="111"/>
      <c r="Y10" s="111"/>
      <c r="Z10" s="112"/>
      <c r="AA10" s="108"/>
      <c r="AB10" s="108"/>
      <c r="AC10" s="108"/>
      <c r="AD10" s="108"/>
      <c r="AE10" s="108"/>
    </row>
    <row r="11" spans="1:32" x14ac:dyDescent="0.25">
      <c r="A11" s="92" t="s">
        <v>145</v>
      </c>
      <c r="B11" s="96" t="s">
        <v>12</v>
      </c>
      <c r="C11" s="92" t="s">
        <v>122</v>
      </c>
      <c r="D11" s="97">
        <v>265993407</v>
      </c>
      <c r="E11" s="98">
        <v>3033558443</v>
      </c>
      <c r="F11" s="92" t="s">
        <v>7</v>
      </c>
      <c r="H11" s="99">
        <v>34338</v>
      </c>
      <c r="I11" s="100">
        <f ca="1">DATEDIF(H11,TODAY(),"Y")</f>
        <v>23</v>
      </c>
      <c r="J11" s="101"/>
      <c r="K11" s="102">
        <v>2</v>
      </c>
      <c r="L11" s="103">
        <v>107340</v>
      </c>
      <c r="M11" s="103"/>
      <c r="Q11" s="109">
        <v>95000</v>
      </c>
      <c r="R11" s="110">
        <v>0.13</v>
      </c>
      <c r="T11" s="93"/>
      <c r="U11" s="111"/>
      <c r="V11" s="111"/>
      <c r="W11" s="111"/>
      <c r="X11" s="111"/>
      <c r="Y11" s="111"/>
      <c r="Z11" s="108"/>
      <c r="AA11" s="108"/>
      <c r="AB11" s="108"/>
      <c r="AC11" s="108"/>
      <c r="AD11" s="108"/>
      <c r="AE11" s="108"/>
    </row>
    <row r="12" spans="1:32" x14ac:dyDescent="0.25">
      <c r="A12" s="92" t="s">
        <v>272</v>
      </c>
      <c r="B12" s="96" t="s">
        <v>2</v>
      </c>
      <c r="C12" s="92" t="s">
        <v>196</v>
      </c>
      <c r="D12" s="97">
        <v>239847790</v>
      </c>
      <c r="E12" s="98">
        <v>9704045531</v>
      </c>
      <c r="F12" s="92" t="s">
        <v>7</v>
      </c>
      <c r="H12" s="99">
        <v>37431</v>
      </c>
      <c r="I12" s="100">
        <f ca="1">DATEDIF(H12,TODAY(),"Y")</f>
        <v>15</v>
      </c>
      <c r="J12" s="101"/>
      <c r="K12" s="102">
        <v>5</v>
      </c>
      <c r="L12" s="103">
        <v>85560</v>
      </c>
      <c r="M12" s="103"/>
      <c r="Q12" s="113"/>
      <c r="T12" s="93"/>
      <c r="U12" s="111"/>
      <c r="V12" s="111"/>
      <c r="W12" s="111"/>
      <c r="X12" s="111"/>
      <c r="Y12" s="111"/>
      <c r="Z12" s="108"/>
      <c r="AA12" s="108"/>
      <c r="AB12" s="108"/>
      <c r="AC12" s="108"/>
      <c r="AD12" s="108"/>
      <c r="AE12" s="108"/>
    </row>
    <row r="13" spans="1:32" x14ac:dyDescent="0.25">
      <c r="A13" s="92" t="s">
        <v>276</v>
      </c>
      <c r="B13" s="96" t="s">
        <v>8</v>
      </c>
      <c r="C13" s="92" t="s">
        <v>196</v>
      </c>
      <c r="D13" s="97">
        <v>699386024</v>
      </c>
      <c r="E13" s="98">
        <v>7195842116</v>
      </c>
      <c r="F13" s="92" t="s">
        <v>0</v>
      </c>
      <c r="H13" s="99">
        <v>37084</v>
      </c>
      <c r="I13" s="100">
        <f ca="1">DATEDIF(H13,TODAY(),"Y")</f>
        <v>16</v>
      </c>
      <c r="J13" s="101"/>
      <c r="K13" s="102">
        <v>3</v>
      </c>
      <c r="L13" s="103">
        <v>20026</v>
      </c>
      <c r="M13" s="132" t="s">
        <v>868</v>
      </c>
      <c r="T13" s="93"/>
      <c r="U13" s="111"/>
      <c r="V13" s="111"/>
      <c r="W13" s="111"/>
      <c r="X13" s="111"/>
      <c r="Y13" s="111"/>
      <c r="Z13" s="108"/>
      <c r="AA13" s="108"/>
      <c r="AB13" s="108"/>
      <c r="AC13" s="108"/>
      <c r="AD13" s="108"/>
      <c r="AE13" s="108"/>
    </row>
    <row r="14" spans="1:32" x14ac:dyDescent="0.25">
      <c r="A14" s="92" t="s">
        <v>317</v>
      </c>
      <c r="B14" s="96" t="s">
        <v>2</v>
      </c>
      <c r="C14" s="92" t="s">
        <v>302</v>
      </c>
      <c r="D14" s="97">
        <v>851400058</v>
      </c>
      <c r="E14" s="98">
        <v>5056012031</v>
      </c>
      <c r="F14" s="92" t="s">
        <v>5</v>
      </c>
      <c r="H14" s="99">
        <v>41449</v>
      </c>
      <c r="I14" s="100">
        <f ca="1">DATEDIF(H14,TODAY(),"Y")</f>
        <v>4</v>
      </c>
      <c r="J14" s="101" t="s">
        <v>4</v>
      </c>
      <c r="K14" s="102">
        <v>1</v>
      </c>
      <c r="L14" s="103">
        <v>20310</v>
      </c>
      <c r="M14" s="132" t="s">
        <v>869</v>
      </c>
      <c r="T14" s="93"/>
      <c r="U14" s="111"/>
      <c r="V14" s="111"/>
      <c r="W14" s="111"/>
      <c r="X14" s="111"/>
      <c r="Y14" s="111"/>
      <c r="Z14" s="108"/>
      <c r="AA14" s="108"/>
      <c r="AB14" s="108"/>
      <c r="AC14" s="108"/>
      <c r="AD14" s="108"/>
      <c r="AE14" s="108"/>
    </row>
    <row r="15" spans="1:32" x14ac:dyDescent="0.25">
      <c r="A15" s="92" t="s">
        <v>103</v>
      </c>
      <c r="B15" s="96" t="s">
        <v>8</v>
      </c>
      <c r="C15" s="92" t="s">
        <v>24</v>
      </c>
      <c r="D15" s="97">
        <v>695198896</v>
      </c>
      <c r="E15" s="98">
        <v>9703533906</v>
      </c>
      <c r="F15" s="92" t="s">
        <v>7</v>
      </c>
      <c r="H15" s="99">
        <v>36882</v>
      </c>
      <c r="I15" s="100">
        <f ca="1">DATEDIF(H15,TODAY(),"Y")</f>
        <v>16</v>
      </c>
      <c r="J15" s="101"/>
      <c r="K15" s="102">
        <v>3</v>
      </c>
      <c r="L15" s="103">
        <v>54036</v>
      </c>
      <c r="M15" s="103"/>
      <c r="T15" s="93"/>
      <c r="U15" s="111"/>
      <c r="V15" s="111"/>
      <c r="W15" s="111"/>
      <c r="X15" s="111"/>
      <c r="Y15" s="111"/>
      <c r="Z15" s="108"/>
      <c r="AA15" s="108"/>
      <c r="AB15" s="108"/>
      <c r="AC15" s="108"/>
      <c r="AD15" s="108"/>
      <c r="AE15" s="108"/>
    </row>
    <row r="16" spans="1:32" x14ac:dyDescent="0.25">
      <c r="A16" s="92" t="s">
        <v>353</v>
      </c>
      <c r="B16" s="96" t="s">
        <v>8</v>
      </c>
      <c r="C16" s="92" t="s">
        <v>352</v>
      </c>
      <c r="D16" s="97">
        <v>414905182</v>
      </c>
      <c r="E16" s="98">
        <v>3033820411</v>
      </c>
      <c r="F16" s="92" t="s">
        <v>11</v>
      </c>
      <c r="H16" s="99">
        <v>36177</v>
      </c>
      <c r="I16" s="100">
        <f ca="1">DATEDIF(H16,TODAY(),"Y")</f>
        <v>18</v>
      </c>
      <c r="J16" s="101" t="s">
        <v>18</v>
      </c>
      <c r="K16" s="102">
        <v>5</v>
      </c>
      <c r="L16" s="103">
        <v>27432</v>
      </c>
      <c r="M16" s="132" t="s">
        <v>872</v>
      </c>
      <c r="U16" s="114"/>
      <c r="V16" s="114"/>
      <c r="W16" s="114"/>
      <c r="X16" s="114"/>
      <c r="Y16" s="108"/>
      <c r="Z16" s="108"/>
      <c r="AA16" s="108"/>
      <c r="AB16" s="108"/>
      <c r="AC16" s="108"/>
      <c r="AD16" s="108"/>
      <c r="AE16" s="108"/>
    </row>
    <row r="17" spans="1:13" x14ac:dyDescent="0.25">
      <c r="A17" s="92" t="s">
        <v>278</v>
      </c>
      <c r="B17" s="96" t="s">
        <v>8</v>
      </c>
      <c r="C17" s="92" t="s">
        <v>196</v>
      </c>
      <c r="D17" s="97">
        <v>449987941</v>
      </c>
      <c r="E17" s="98">
        <v>5058742282</v>
      </c>
      <c r="F17" s="92" t="s">
        <v>11</v>
      </c>
      <c r="H17" s="99">
        <v>41533</v>
      </c>
      <c r="I17" s="100">
        <f ca="1">DATEDIF(H17,TODAY(),"Y")</f>
        <v>4</v>
      </c>
      <c r="J17" s="101" t="s">
        <v>27</v>
      </c>
      <c r="K17" s="102">
        <v>1</v>
      </c>
      <c r="L17" s="103">
        <v>75847</v>
      </c>
      <c r="M17" s="132" t="s">
        <v>871</v>
      </c>
    </row>
    <row r="18" spans="1:13" x14ac:dyDescent="0.25">
      <c r="A18" s="92" t="s">
        <v>461</v>
      </c>
      <c r="B18" s="96" t="s">
        <v>8</v>
      </c>
      <c r="C18" s="92" t="s">
        <v>434</v>
      </c>
      <c r="D18" s="97">
        <v>722630791</v>
      </c>
      <c r="E18" s="98">
        <v>9702263363</v>
      </c>
      <c r="F18" s="92" t="s">
        <v>0</v>
      </c>
      <c r="H18" s="99">
        <v>37038</v>
      </c>
      <c r="I18" s="100">
        <f ca="1">DATEDIF(H18,TODAY(),"Y")</f>
        <v>16</v>
      </c>
      <c r="J18" s="101"/>
      <c r="K18" s="102">
        <v>3</v>
      </c>
      <c r="L18" s="103">
        <v>10685</v>
      </c>
      <c r="M18" s="103"/>
    </row>
    <row r="19" spans="1:13" x14ac:dyDescent="0.25">
      <c r="A19" s="92" t="s">
        <v>229</v>
      </c>
      <c r="B19" s="96" t="s">
        <v>8</v>
      </c>
      <c r="C19" s="92" t="s">
        <v>196</v>
      </c>
      <c r="D19" s="97">
        <v>945160038</v>
      </c>
      <c r="E19" s="98">
        <v>5057909707</v>
      </c>
      <c r="F19" s="92" t="s">
        <v>11</v>
      </c>
      <c r="H19" s="99">
        <v>38757</v>
      </c>
      <c r="I19" s="100">
        <f ca="1">DATEDIF(H19,TODAY(),"Y")</f>
        <v>11</v>
      </c>
      <c r="J19" s="101" t="s">
        <v>35</v>
      </c>
      <c r="K19" s="102">
        <v>3</v>
      </c>
      <c r="L19" s="103">
        <v>28272</v>
      </c>
      <c r="M19" s="132" t="s">
        <v>878</v>
      </c>
    </row>
    <row r="20" spans="1:13" x14ac:dyDescent="0.25">
      <c r="A20" s="92" t="s">
        <v>271</v>
      </c>
      <c r="B20" s="96" t="s">
        <v>20</v>
      </c>
      <c r="C20" s="92" t="s">
        <v>196</v>
      </c>
      <c r="D20" s="97">
        <v>313358310</v>
      </c>
      <c r="E20" s="98">
        <v>3035442791</v>
      </c>
      <c r="F20" s="92" t="s">
        <v>11</v>
      </c>
      <c r="H20" s="99">
        <v>35278</v>
      </c>
      <c r="I20" s="100">
        <f ca="1">DATEDIF(H20,TODAY(),"Y")</f>
        <v>21</v>
      </c>
      <c r="J20" s="101" t="s">
        <v>4</v>
      </c>
      <c r="K20" s="102">
        <v>2</v>
      </c>
      <c r="L20" s="103">
        <v>75226</v>
      </c>
      <c r="M20" s="103"/>
    </row>
    <row r="21" spans="1:13" x14ac:dyDescent="0.25">
      <c r="A21" s="92" t="s">
        <v>129</v>
      </c>
      <c r="B21" s="96" t="s">
        <v>20</v>
      </c>
      <c r="C21" s="92" t="s">
        <v>122</v>
      </c>
      <c r="D21" s="97">
        <v>412159105</v>
      </c>
      <c r="E21" s="98">
        <v>7198252392</v>
      </c>
      <c r="F21" s="92" t="s">
        <v>0</v>
      </c>
      <c r="H21" s="99">
        <v>36458</v>
      </c>
      <c r="I21" s="100">
        <f ca="1">DATEDIF(H21,TODAY(),"Y")</f>
        <v>18</v>
      </c>
      <c r="J21" s="101"/>
      <c r="K21" s="102">
        <v>4</v>
      </c>
      <c r="L21" s="103">
        <v>40210</v>
      </c>
      <c r="M21" s="103"/>
    </row>
    <row r="22" spans="1:13" x14ac:dyDescent="0.25">
      <c r="A22" s="92" t="s">
        <v>274</v>
      </c>
      <c r="B22" s="96" t="s">
        <v>20</v>
      </c>
      <c r="C22" s="92" t="s">
        <v>196</v>
      </c>
      <c r="D22" s="97">
        <v>558903229</v>
      </c>
      <c r="E22" s="98">
        <v>5055699651</v>
      </c>
      <c r="F22" s="92" t="s">
        <v>11</v>
      </c>
      <c r="H22" s="99">
        <v>35117</v>
      </c>
      <c r="I22" s="100">
        <f ca="1">DATEDIF(H22,TODAY(),"Y")</f>
        <v>21</v>
      </c>
      <c r="J22" s="101" t="s">
        <v>4</v>
      </c>
      <c r="K22" s="102">
        <v>4</v>
      </c>
      <c r="L22" s="103">
        <v>27984</v>
      </c>
      <c r="M22" s="103"/>
    </row>
    <row r="23" spans="1:13" x14ac:dyDescent="0.25">
      <c r="A23" s="92" t="s">
        <v>442</v>
      </c>
      <c r="B23" s="96" t="s">
        <v>20</v>
      </c>
      <c r="C23" s="92" t="s">
        <v>434</v>
      </c>
      <c r="D23" s="97">
        <v>592631929</v>
      </c>
      <c r="E23" s="98">
        <v>5053922629</v>
      </c>
      <c r="F23" s="92" t="s">
        <v>7</v>
      </c>
      <c r="H23" s="99">
        <v>36405</v>
      </c>
      <c r="I23" s="100">
        <f ca="1">DATEDIF(H23,TODAY(),"Y")</f>
        <v>18</v>
      </c>
      <c r="J23" s="101"/>
      <c r="K23" s="102">
        <v>4</v>
      </c>
      <c r="L23" s="103">
        <v>63528</v>
      </c>
      <c r="M23" s="103"/>
    </row>
    <row r="24" spans="1:13" x14ac:dyDescent="0.25">
      <c r="A24" s="92" t="s">
        <v>19</v>
      </c>
      <c r="B24" s="96" t="s">
        <v>2</v>
      </c>
      <c r="C24" s="92" t="s">
        <v>15</v>
      </c>
      <c r="D24" s="97">
        <v>443926890</v>
      </c>
      <c r="E24" s="98">
        <v>5054411859</v>
      </c>
      <c r="F24" s="92" t="s">
        <v>11</v>
      </c>
      <c r="H24" s="99">
        <v>38740</v>
      </c>
      <c r="I24" s="100">
        <f ca="1">DATEDIF(H24,TODAY(),"Y")</f>
        <v>11</v>
      </c>
      <c r="J24" s="101" t="s">
        <v>18</v>
      </c>
      <c r="K24" s="102">
        <v>5</v>
      </c>
      <c r="L24" s="103">
        <v>51360</v>
      </c>
      <c r="M24" s="103"/>
    </row>
    <row r="25" spans="1:13" x14ac:dyDescent="0.25">
      <c r="A25" s="92" t="s">
        <v>658</v>
      </c>
      <c r="B25" s="96" t="s">
        <v>12</v>
      </c>
      <c r="C25" s="92" t="s">
        <v>641</v>
      </c>
      <c r="D25" s="97">
        <v>938508346</v>
      </c>
      <c r="E25" s="98">
        <v>3036738901</v>
      </c>
      <c r="F25" s="92" t="s">
        <v>7</v>
      </c>
      <c r="H25" s="99">
        <v>34301</v>
      </c>
      <c r="I25" s="100">
        <f ca="1">DATEDIF(H25,TODAY(),"Y")</f>
        <v>24</v>
      </c>
      <c r="J25" s="101"/>
      <c r="K25" s="102">
        <v>2</v>
      </c>
      <c r="L25" s="103">
        <v>96060</v>
      </c>
      <c r="M25" s="103"/>
    </row>
    <row r="26" spans="1:13" x14ac:dyDescent="0.25">
      <c r="A26" s="92" t="s">
        <v>189</v>
      </c>
      <c r="B26" s="96" t="s">
        <v>2</v>
      </c>
      <c r="C26" s="92" t="s">
        <v>122</v>
      </c>
      <c r="D26" s="97">
        <v>889210902</v>
      </c>
      <c r="E26" s="98">
        <v>3037422559</v>
      </c>
      <c r="F26" s="92" t="s">
        <v>11</v>
      </c>
      <c r="H26" s="99">
        <v>37570</v>
      </c>
      <c r="I26" s="100">
        <f ca="1">DATEDIF(H26,TODAY(),"Y")</f>
        <v>15</v>
      </c>
      <c r="J26" s="101" t="s">
        <v>18</v>
      </c>
      <c r="K26" s="102">
        <v>3</v>
      </c>
      <c r="L26" s="103">
        <v>57900</v>
      </c>
      <c r="M26" s="103"/>
    </row>
    <row r="27" spans="1:13" x14ac:dyDescent="0.25">
      <c r="A27" s="92" t="s">
        <v>368</v>
      </c>
      <c r="B27" s="96" t="s">
        <v>8</v>
      </c>
      <c r="C27" s="92" t="s">
        <v>352</v>
      </c>
      <c r="D27" s="97">
        <v>802700229</v>
      </c>
      <c r="E27" s="98">
        <v>5054264889</v>
      </c>
      <c r="F27" s="92" t="s">
        <v>11</v>
      </c>
      <c r="H27" s="99">
        <v>34960</v>
      </c>
      <c r="I27" s="100">
        <f ca="1">DATEDIF(H27,TODAY(),"Y")</f>
        <v>22</v>
      </c>
      <c r="J27" s="101" t="s">
        <v>35</v>
      </c>
      <c r="K27" s="102">
        <v>1</v>
      </c>
      <c r="L27" s="103">
        <v>105576</v>
      </c>
      <c r="M27" s="103"/>
    </row>
    <row r="28" spans="1:13" x14ac:dyDescent="0.25">
      <c r="A28" s="92" t="s">
        <v>337</v>
      </c>
      <c r="B28" s="96" t="s">
        <v>49</v>
      </c>
      <c r="C28" s="92" t="s">
        <v>302</v>
      </c>
      <c r="D28" s="97">
        <v>542214575</v>
      </c>
      <c r="E28" s="98">
        <v>9702172913</v>
      </c>
      <c r="F28" s="92" t="s">
        <v>11</v>
      </c>
      <c r="H28" s="99">
        <v>35758</v>
      </c>
      <c r="I28" s="100">
        <f ca="1">DATEDIF(H28,TODAY(),"Y")</f>
        <v>20</v>
      </c>
      <c r="J28" s="101" t="s">
        <v>4</v>
      </c>
      <c r="K28" s="102">
        <v>3</v>
      </c>
      <c r="L28" s="103">
        <v>104436</v>
      </c>
      <c r="M28" s="103"/>
    </row>
    <row r="29" spans="1:13" x14ac:dyDescent="0.25">
      <c r="A29" s="92" t="s">
        <v>326</v>
      </c>
      <c r="B29" s="96" t="s">
        <v>20</v>
      </c>
      <c r="C29" s="92" t="s">
        <v>302</v>
      </c>
      <c r="D29" s="97">
        <v>272714784</v>
      </c>
      <c r="E29" s="98">
        <v>9701162663</v>
      </c>
      <c r="F29" s="92" t="s">
        <v>0</v>
      </c>
      <c r="H29" s="99">
        <v>38767</v>
      </c>
      <c r="I29" s="100">
        <f ca="1">DATEDIF(H29,TODAY(),"Y")</f>
        <v>11</v>
      </c>
      <c r="J29" s="101"/>
      <c r="K29" s="102">
        <v>2</v>
      </c>
      <c r="L29" s="103">
        <v>25978</v>
      </c>
      <c r="M29" s="103"/>
    </row>
    <row r="30" spans="1:13" x14ac:dyDescent="0.25">
      <c r="A30" s="92" t="s">
        <v>474</v>
      </c>
      <c r="B30" s="96" t="s">
        <v>8</v>
      </c>
      <c r="C30" s="92" t="s">
        <v>434</v>
      </c>
      <c r="D30" s="97">
        <v>319449613</v>
      </c>
      <c r="E30" s="98">
        <v>5053454032</v>
      </c>
      <c r="F30" s="92" t="s">
        <v>11</v>
      </c>
      <c r="H30" s="99">
        <v>37388</v>
      </c>
      <c r="I30" s="100">
        <f ca="1">DATEDIF(H30,TODAY(),"Y")</f>
        <v>15</v>
      </c>
      <c r="J30" s="101" t="s">
        <v>27</v>
      </c>
      <c r="K30" s="102">
        <v>2</v>
      </c>
      <c r="L30" s="103">
        <v>45312</v>
      </c>
      <c r="M30" s="103"/>
    </row>
    <row r="31" spans="1:13" x14ac:dyDescent="0.25">
      <c r="A31" s="92" t="s">
        <v>249</v>
      </c>
      <c r="B31" s="96" t="s">
        <v>16</v>
      </c>
      <c r="C31" s="92" t="s">
        <v>196</v>
      </c>
      <c r="D31" s="97">
        <v>991221095</v>
      </c>
      <c r="E31" s="98">
        <v>7194630903</v>
      </c>
      <c r="F31" s="92" t="s">
        <v>11</v>
      </c>
      <c r="H31" s="99">
        <v>36207</v>
      </c>
      <c r="I31" s="100">
        <f ca="1">DATEDIF(H31,TODAY(),"Y")</f>
        <v>18</v>
      </c>
      <c r="J31" s="101" t="s">
        <v>14</v>
      </c>
      <c r="K31" s="102">
        <v>2</v>
      </c>
      <c r="L31" s="103">
        <v>35712</v>
      </c>
      <c r="M31" s="103"/>
    </row>
    <row r="32" spans="1:13" x14ac:dyDescent="0.25">
      <c r="A32" s="92" t="s">
        <v>144</v>
      </c>
      <c r="B32" s="96" t="s">
        <v>20</v>
      </c>
      <c r="C32" s="92" t="s">
        <v>122</v>
      </c>
      <c r="D32" s="97">
        <v>843632637</v>
      </c>
      <c r="E32" s="98">
        <v>5058545681</v>
      </c>
      <c r="F32" s="92" t="s">
        <v>0</v>
      </c>
      <c r="H32" s="99">
        <v>36917</v>
      </c>
      <c r="I32" s="100">
        <f ca="1">DATEDIF(H32,TODAY(),"Y")</f>
        <v>16</v>
      </c>
      <c r="J32" s="101"/>
      <c r="K32" s="102">
        <v>5</v>
      </c>
      <c r="L32" s="103">
        <v>15403</v>
      </c>
      <c r="M32" s="103"/>
    </row>
    <row r="33" spans="1:16" x14ac:dyDescent="0.25">
      <c r="A33" s="92" t="s">
        <v>637</v>
      </c>
      <c r="B33" s="96" t="s">
        <v>8</v>
      </c>
      <c r="C33" s="92" t="s">
        <v>635</v>
      </c>
      <c r="D33" s="97">
        <v>850210766</v>
      </c>
      <c r="E33" s="98">
        <v>5057838614</v>
      </c>
      <c r="F33" s="92" t="s">
        <v>11</v>
      </c>
      <c r="H33" s="99">
        <v>39643</v>
      </c>
      <c r="I33" s="100">
        <f ca="1">DATEDIF(H33,TODAY(),"Y")</f>
        <v>9</v>
      </c>
      <c r="J33" s="101" t="s">
        <v>4</v>
      </c>
      <c r="K33" s="102">
        <v>5</v>
      </c>
      <c r="L33" s="103">
        <v>56820</v>
      </c>
      <c r="M33" s="103"/>
    </row>
    <row r="34" spans="1:16" x14ac:dyDescent="0.25">
      <c r="A34" s="92" t="s">
        <v>416</v>
      </c>
      <c r="B34" s="96" t="s">
        <v>8</v>
      </c>
      <c r="C34" s="92" t="s">
        <v>374</v>
      </c>
      <c r="D34" s="97">
        <v>567266382</v>
      </c>
      <c r="E34" s="98">
        <v>5051683770</v>
      </c>
      <c r="F34" s="92" t="s">
        <v>11</v>
      </c>
      <c r="H34" s="99">
        <v>37172</v>
      </c>
      <c r="I34" s="100">
        <f ca="1">DATEDIF(H34,TODAY(),"Y")</f>
        <v>16</v>
      </c>
      <c r="J34" s="101" t="s">
        <v>14</v>
      </c>
      <c r="K34" s="102">
        <v>1</v>
      </c>
      <c r="L34" s="103">
        <v>59724</v>
      </c>
      <c r="M34" s="103"/>
    </row>
    <row r="35" spans="1:16" x14ac:dyDescent="0.25">
      <c r="A35" s="92" t="s">
        <v>117</v>
      </c>
      <c r="B35" s="96" t="s">
        <v>8</v>
      </c>
      <c r="C35" s="92" t="s">
        <v>24</v>
      </c>
      <c r="D35" s="97">
        <v>380304349</v>
      </c>
      <c r="E35" s="98">
        <v>7196129939</v>
      </c>
      <c r="F35" s="92" t="s">
        <v>11</v>
      </c>
      <c r="H35" s="99">
        <v>37605</v>
      </c>
      <c r="I35" s="100">
        <f ca="1">DATEDIF(H35,TODAY(),"Y")</f>
        <v>14</v>
      </c>
      <c r="J35" s="101" t="s">
        <v>18</v>
      </c>
      <c r="K35" s="102">
        <v>1</v>
      </c>
      <c r="L35" s="103">
        <v>42552</v>
      </c>
      <c r="M35" s="103"/>
    </row>
    <row r="36" spans="1:16" x14ac:dyDescent="0.25">
      <c r="A36" s="92" t="s">
        <v>576</v>
      </c>
      <c r="B36" s="96" t="s">
        <v>16</v>
      </c>
      <c r="C36" s="92" t="s">
        <v>434</v>
      </c>
      <c r="D36" s="97">
        <v>865073824</v>
      </c>
      <c r="E36" s="98">
        <v>9704785979</v>
      </c>
      <c r="F36" s="92" t="s">
        <v>11</v>
      </c>
      <c r="H36" s="99">
        <v>35597</v>
      </c>
      <c r="I36" s="100">
        <f ca="1">DATEDIF(H36,TODAY(),"Y")</f>
        <v>20</v>
      </c>
      <c r="J36" s="101" t="s">
        <v>14</v>
      </c>
      <c r="K36" s="102">
        <v>3</v>
      </c>
      <c r="L36" s="103">
        <v>41376</v>
      </c>
      <c r="M36" s="103"/>
    </row>
    <row r="37" spans="1:16" x14ac:dyDescent="0.25">
      <c r="A37" s="92" t="s">
        <v>291</v>
      </c>
      <c r="B37" s="96" t="s">
        <v>2</v>
      </c>
      <c r="C37" s="92" t="s">
        <v>285</v>
      </c>
      <c r="D37" s="97">
        <v>834061135</v>
      </c>
      <c r="E37" s="98">
        <v>9708472270</v>
      </c>
      <c r="F37" s="92" t="s">
        <v>11</v>
      </c>
      <c r="H37" s="99">
        <v>34569</v>
      </c>
      <c r="I37" s="100">
        <f ca="1">DATEDIF(H37,TODAY(),"Y")</f>
        <v>23</v>
      </c>
      <c r="J37" s="101" t="s">
        <v>27</v>
      </c>
      <c r="K37" s="102">
        <v>2</v>
      </c>
      <c r="L37" s="103">
        <v>53472</v>
      </c>
      <c r="M37" s="103"/>
      <c r="P37" s="104"/>
    </row>
    <row r="38" spans="1:16" x14ac:dyDescent="0.25">
      <c r="A38" s="92" t="s">
        <v>286</v>
      </c>
      <c r="B38" s="96" t="s">
        <v>8</v>
      </c>
      <c r="C38" s="92" t="s">
        <v>285</v>
      </c>
      <c r="D38" s="97">
        <v>198564686</v>
      </c>
      <c r="E38" s="98">
        <v>5053355100</v>
      </c>
      <c r="F38" s="92" t="s">
        <v>11</v>
      </c>
      <c r="H38" s="99">
        <v>34302</v>
      </c>
      <c r="I38" s="100">
        <f ca="1">DATEDIF(H38,TODAY(),"Y")</f>
        <v>24</v>
      </c>
      <c r="J38" s="101" t="s">
        <v>4</v>
      </c>
      <c r="K38" s="102">
        <v>1</v>
      </c>
      <c r="L38" s="103">
        <v>86076</v>
      </c>
      <c r="M38" s="103"/>
    </row>
    <row r="39" spans="1:16" x14ac:dyDescent="0.25">
      <c r="A39" s="92" t="s">
        <v>613</v>
      </c>
      <c r="B39" s="96" t="s">
        <v>8</v>
      </c>
      <c r="C39" s="92" t="s">
        <v>596</v>
      </c>
      <c r="D39" s="97">
        <v>575648597</v>
      </c>
      <c r="E39" s="98">
        <v>5058865267</v>
      </c>
      <c r="F39" s="92" t="s">
        <v>7</v>
      </c>
      <c r="H39" s="99">
        <v>38697</v>
      </c>
      <c r="I39" s="100">
        <f ca="1">DATEDIF(H39,TODAY(),"Y")</f>
        <v>11</v>
      </c>
      <c r="J39" s="101"/>
      <c r="K39" s="102">
        <v>5</v>
      </c>
      <c r="L39" s="103">
        <v>38364</v>
      </c>
      <c r="M39" s="103"/>
    </row>
    <row r="40" spans="1:16" x14ac:dyDescent="0.25">
      <c r="A40" s="92" t="s">
        <v>445</v>
      </c>
      <c r="B40" s="96" t="s">
        <v>8</v>
      </c>
      <c r="C40" s="92" t="s">
        <v>434</v>
      </c>
      <c r="D40" s="97">
        <v>894030119</v>
      </c>
      <c r="E40" s="98">
        <v>3038652588</v>
      </c>
      <c r="F40" s="92" t="s">
        <v>11</v>
      </c>
      <c r="H40" s="99">
        <v>38124</v>
      </c>
      <c r="I40" s="100">
        <f ca="1">DATEDIF(H40,TODAY(),"Y")</f>
        <v>13</v>
      </c>
      <c r="J40" s="101" t="s">
        <v>35</v>
      </c>
      <c r="K40" s="102">
        <v>5</v>
      </c>
      <c r="L40" s="103">
        <v>79212</v>
      </c>
      <c r="M40" s="103"/>
    </row>
    <row r="41" spans="1:16" x14ac:dyDescent="0.25">
      <c r="A41" s="92" t="s">
        <v>325</v>
      </c>
      <c r="B41" s="96" t="s">
        <v>16</v>
      </c>
      <c r="C41" s="92" t="s">
        <v>302</v>
      </c>
      <c r="D41" s="97">
        <v>972791650</v>
      </c>
      <c r="E41" s="98">
        <v>7195236892</v>
      </c>
      <c r="F41" s="92" t="s">
        <v>5</v>
      </c>
      <c r="H41" s="99">
        <v>38526</v>
      </c>
      <c r="I41" s="100">
        <f ca="1">DATEDIF(H41,TODAY(),"Y")</f>
        <v>12</v>
      </c>
      <c r="J41" s="101" t="s">
        <v>4</v>
      </c>
      <c r="K41" s="102">
        <v>5</v>
      </c>
      <c r="L41" s="103">
        <v>40572</v>
      </c>
      <c r="M41" s="103"/>
    </row>
    <row r="42" spans="1:16" x14ac:dyDescent="0.25">
      <c r="A42" s="92" t="s">
        <v>571</v>
      </c>
      <c r="B42" s="96" t="s">
        <v>12</v>
      </c>
      <c r="C42" s="92" t="s">
        <v>434</v>
      </c>
      <c r="D42" s="97">
        <v>100679868</v>
      </c>
      <c r="E42" s="98">
        <v>5058082183</v>
      </c>
      <c r="F42" s="92" t="s">
        <v>5</v>
      </c>
      <c r="H42" s="99">
        <v>36863</v>
      </c>
      <c r="I42" s="100">
        <f ca="1">DATEDIF(H42,TODAY(),"Y")</f>
        <v>17</v>
      </c>
      <c r="J42" s="101" t="s">
        <v>4</v>
      </c>
      <c r="K42" s="102">
        <v>5</v>
      </c>
      <c r="L42" s="103">
        <v>58602</v>
      </c>
      <c r="M42" s="103"/>
    </row>
    <row r="43" spans="1:16" x14ac:dyDescent="0.25">
      <c r="A43" s="92" t="s">
        <v>239</v>
      </c>
      <c r="B43" s="96" t="s">
        <v>20</v>
      </c>
      <c r="C43" s="92" t="s">
        <v>196</v>
      </c>
      <c r="D43" s="97">
        <v>214291610</v>
      </c>
      <c r="E43" s="98">
        <v>9703858464</v>
      </c>
      <c r="F43" s="92" t="s">
        <v>11</v>
      </c>
      <c r="H43" s="99">
        <v>36275</v>
      </c>
      <c r="I43" s="100">
        <f ca="1">DATEDIF(H43,TODAY(),"Y")</f>
        <v>18</v>
      </c>
      <c r="J43" s="101" t="s">
        <v>4</v>
      </c>
      <c r="K43" s="102">
        <v>2</v>
      </c>
      <c r="L43" s="103">
        <v>56808</v>
      </c>
      <c r="M43" s="103"/>
    </row>
    <row r="44" spans="1:16" x14ac:dyDescent="0.25">
      <c r="A44" s="92" t="s">
        <v>95</v>
      </c>
      <c r="B44" s="96" t="s">
        <v>2</v>
      </c>
      <c r="C44" s="92" t="s">
        <v>24</v>
      </c>
      <c r="D44" s="97">
        <v>758001890</v>
      </c>
      <c r="E44" s="98">
        <v>7191202348</v>
      </c>
      <c r="F44" s="92" t="s">
        <v>5</v>
      </c>
      <c r="H44" s="99">
        <v>36353</v>
      </c>
      <c r="I44" s="100">
        <f ca="1">DATEDIF(H44,TODAY(),"Y")</f>
        <v>18</v>
      </c>
      <c r="J44" s="101" t="s">
        <v>18</v>
      </c>
      <c r="K44" s="102">
        <v>2</v>
      </c>
      <c r="L44" s="103">
        <v>45726</v>
      </c>
      <c r="M44" s="103"/>
    </row>
    <row r="45" spans="1:16" x14ac:dyDescent="0.25">
      <c r="A45" s="92" t="s">
        <v>93</v>
      </c>
      <c r="B45" s="96" t="s">
        <v>8</v>
      </c>
      <c r="C45" s="92" t="s">
        <v>24</v>
      </c>
      <c r="D45" s="97">
        <v>163350417</v>
      </c>
      <c r="E45" s="98">
        <v>9706466230</v>
      </c>
      <c r="F45" s="92" t="s">
        <v>11</v>
      </c>
      <c r="H45" s="99">
        <v>37728</v>
      </c>
      <c r="I45" s="100">
        <f ca="1">DATEDIF(H45,TODAY(),"Y")</f>
        <v>14</v>
      </c>
      <c r="J45" s="101" t="s">
        <v>35</v>
      </c>
      <c r="K45" s="102">
        <v>5</v>
      </c>
      <c r="L45" s="103">
        <v>78384</v>
      </c>
      <c r="M45" s="103"/>
    </row>
    <row r="46" spans="1:16" x14ac:dyDescent="0.25">
      <c r="A46" s="92" t="s">
        <v>741</v>
      </c>
      <c r="B46" s="96" t="s">
        <v>8</v>
      </c>
      <c r="C46" s="92" t="s">
        <v>740</v>
      </c>
      <c r="D46" s="97">
        <v>682791418</v>
      </c>
      <c r="E46" s="98">
        <v>3034603155</v>
      </c>
      <c r="F46" s="92" t="s">
        <v>11</v>
      </c>
      <c r="H46" s="99">
        <v>34769</v>
      </c>
      <c r="I46" s="100">
        <f ca="1">DATEDIF(H46,TODAY(),"Y")</f>
        <v>22</v>
      </c>
      <c r="J46" s="101" t="s">
        <v>4</v>
      </c>
      <c r="K46" s="102">
        <v>3</v>
      </c>
      <c r="L46" s="103">
        <v>55464</v>
      </c>
      <c r="M46" s="103"/>
      <c r="N46" s="115"/>
      <c r="O46" s="104"/>
    </row>
    <row r="47" spans="1:16" x14ac:dyDescent="0.25">
      <c r="A47" s="92" t="s">
        <v>734</v>
      </c>
      <c r="B47" s="96" t="s">
        <v>16</v>
      </c>
      <c r="C47" s="92" t="s">
        <v>680</v>
      </c>
      <c r="D47" s="97">
        <v>365117800</v>
      </c>
      <c r="E47" s="98">
        <v>7194125146</v>
      </c>
      <c r="F47" s="92" t="s">
        <v>11</v>
      </c>
      <c r="H47" s="99">
        <v>39016</v>
      </c>
      <c r="I47" s="100">
        <f ca="1">DATEDIF(H47,TODAY(),"Y")</f>
        <v>11</v>
      </c>
      <c r="J47" s="101" t="s">
        <v>4</v>
      </c>
      <c r="K47" s="102">
        <v>5</v>
      </c>
      <c r="L47" s="103">
        <v>80268</v>
      </c>
      <c r="M47" s="103"/>
    </row>
    <row r="48" spans="1:16" x14ac:dyDescent="0.25">
      <c r="A48" s="92" t="s">
        <v>495</v>
      </c>
      <c r="B48" s="96" t="s">
        <v>49</v>
      </c>
      <c r="C48" s="92" t="s">
        <v>434</v>
      </c>
      <c r="D48" s="97">
        <v>647552282</v>
      </c>
      <c r="E48" s="98">
        <v>3033392642</v>
      </c>
      <c r="F48" s="92" t="s">
        <v>7</v>
      </c>
      <c r="H48" s="99">
        <v>35321</v>
      </c>
      <c r="I48" s="100">
        <f ca="1">DATEDIF(H48,TODAY(),"Y")</f>
        <v>21</v>
      </c>
      <c r="J48" s="101"/>
      <c r="K48" s="102">
        <v>3</v>
      </c>
      <c r="L48" s="103">
        <v>42552</v>
      </c>
      <c r="M48" s="103"/>
    </row>
    <row r="49" spans="1:16" x14ac:dyDescent="0.25">
      <c r="A49" s="92" t="s">
        <v>342</v>
      </c>
      <c r="B49" s="96" t="s">
        <v>12</v>
      </c>
      <c r="C49" s="92" t="s">
        <v>302</v>
      </c>
      <c r="D49" s="97">
        <v>551132018</v>
      </c>
      <c r="E49" s="98">
        <v>5055796953</v>
      </c>
      <c r="F49" s="92" t="s">
        <v>11</v>
      </c>
      <c r="H49" s="99">
        <v>41426</v>
      </c>
      <c r="I49" s="100">
        <f ca="1">DATEDIF(H49,TODAY(),"Y")</f>
        <v>4</v>
      </c>
      <c r="J49" s="101" t="s">
        <v>4</v>
      </c>
      <c r="K49" s="102">
        <v>4</v>
      </c>
      <c r="L49" s="103">
        <v>80208</v>
      </c>
      <c r="M49" s="103"/>
    </row>
    <row r="50" spans="1:16" x14ac:dyDescent="0.25">
      <c r="A50" s="92" t="s">
        <v>551</v>
      </c>
      <c r="B50" s="96" t="s">
        <v>2</v>
      </c>
      <c r="C50" s="92" t="s">
        <v>434</v>
      </c>
      <c r="D50" s="97">
        <v>906321388</v>
      </c>
      <c r="E50" s="98">
        <v>3037919826</v>
      </c>
      <c r="F50" s="92" t="s">
        <v>7</v>
      </c>
      <c r="H50" s="99">
        <v>36416</v>
      </c>
      <c r="I50" s="100">
        <f ca="1">DATEDIF(H50,TODAY(),"Y")</f>
        <v>18</v>
      </c>
      <c r="J50" s="101"/>
      <c r="K50" s="102">
        <v>5</v>
      </c>
      <c r="L50" s="103">
        <v>33912</v>
      </c>
      <c r="M50" s="103"/>
    </row>
    <row r="51" spans="1:16" x14ac:dyDescent="0.25">
      <c r="A51" s="92" t="s">
        <v>577</v>
      </c>
      <c r="B51" s="96" t="s">
        <v>12</v>
      </c>
      <c r="C51" s="92" t="s">
        <v>434</v>
      </c>
      <c r="D51" s="97">
        <v>884025623</v>
      </c>
      <c r="E51" s="98">
        <v>3031280865</v>
      </c>
      <c r="F51" s="92" t="s">
        <v>7</v>
      </c>
      <c r="H51" s="99">
        <v>35087</v>
      </c>
      <c r="I51" s="100">
        <f ca="1">DATEDIF(H51,TODAY(),"Y")</f>
        <v>21</v>
      </c>
      <c r="J51" s="101"/>
      <c r="K51" s="102">
        <v>4</v>
      </c>
      <c r="L51" s="103">
        <v>77316</v>
      </c>
      <c r="M51" s="103"/>
    </row>
    <row r="52" spans="1:16" x14ac:dyDescent="0.25">
      <c r="A52" s="92" t="s">
        <v>328</v>
      </c>
      <c r="B52" s="96" t="s">
        <v>20</v>
      </c>
      <c r="C52" s="92" t="s">
        <v>302</v>
      </c>
      <c r="D52" s="97">
        <v>972086665</v>
      </c>
      <c r="E52" s="98">
        <v>9706007063</v>
      </c>
      <c r="F52" s="92" t="s">
        <v>11</v>
      </c>
      <c r="H52" s="99">
        <v>39283</v>
      </c>
      <c r="I52" s="100">
        <f ca="1">DATEDIF(H52,TODAY(),"Y")</f>
        <v>10</v>
      </c>
      <c r="J52" s="101" t="s">
        <v>18</v>
      </c>
      <c r="K52" s="102">
        <v>3</v>
      </c>
      <c r="L52" s="103">
        <v>103440</v>
      </c>
      <c r="M52" s="103"/>
      <c r="P52" s="104"/>
    </row>
    <row r="53" spans="1:16" x14ac:dyDescent="0.25">
      <c r="A53" s="92" t="s">
        <v>404</v>
      </c>
      <c r="B53" s="96" t="s">
        <v>8</v>
      </c>
      <c r="C53" s="92" t="s">
        <v>374</v>
      </c>
      <c r="D53" s="97">
        <v>364404060</v>
      </c>
      <c r="E53" s="98">
        <v>7197722509</v>
      </c>
      <c r="F53" s="92" t="s">
        <v>5</v>
      </c>
      <c r="H53" s="99">
        <v>39418</v>
      </c>
      <c r="I53" s="100">
        <f ca="1">DATEDIF(H53,TODAY(),"Y")</f>
        <v>10</v>
      </c>
      <c r="J53" s="101" t="s">
        <v>4</v>
      </c>
      <c r="K53" s="102">
        <v>5</v>
      </c>
      <c r="L53" s="103">
        <v>37506</v>
      </c>
      <c r="M53" s="103"/>
    </row>
    <row r="54" spans="1:16" x14ac:dyDescent="0.25">
      <c r="A54" s="92" t="s">
        <v>180</v>
      </c>
      <c r="B54" s="96" t="s">
        <v>2</v>
      </c>
      <c r="C54" s="92" t="s">
        <v>122</v>
      </c>
      <c r="D54" s="97">
        <v>313648228</v>
      </c>
      <c r="E54" s="98">
        <v>9704998145</v>
      </c>
      <c r="F54" s="92" t="s">
        <v>11</v>
      </c>
      <c r="H54" s="99">
        <v>38681</v>
      </c>
      <c r="I54" s="100">
        <f ca="1">DATEDIF(H54,TODAY(),"Y")</f>
        <v>12</v>
      </c>
      <c r="J54" s="101" t="s">
        <v>18</v>
      </c>
      <c r="K54" s="102">
        <v>5</v>
      </c>
      <c r="L54" s="103">
        <v>98988</v>
      </c>
      <c r="M54" s="103"/>
    </row>
    <row r="55" spans="1:16" x14ac:dyDescent="0.25">
      <c r="A55" s="92" t="s">
        <v>572</v>
      </c>
      <c r="B55" s="96" t="s">
        <v>16</v>
      </c>
      <c r="C55" s="92" t="s">
        <v>434</v>
      </c>
      <c r="D55" s="97">
        <v>318068637</v>
      </c>
      <c r="E55" s="98">
        <v>7193709408</v>
      </c>
      <c r="F55" s="92" t="s">
        <v>7</v>
      </c>
      <c r="H55" s="99">
        <v>40594</v>
      </c>
      <c r="I55" s="100">
        <f ca="1">DATEDIF(H55,TODAY(),"Y")</f>
        <v>6</v>
      </c>
      <c r="J55" s="101"/>
      <c r="K55" s="102">
        <v>4</v>
      </c>
      <c r="L55" s="103">
        <v>75336</v>
      </c>
      <c r="M55" s="103"/>
    </row>
    <row r="56" spans="1:16" x14ac:dyDescent="0.25">
      <c r="A56" s="92" t="s">
        <v>60</v>
      </c>
      <c r="B56" s="96" t="s">
        <v>16</v>
      </c>
      <c r="C56" s="92" t="s">
        <v>24</v>
      </c>
      <c r="D56" s="97">
        <v>247422007</v>
      </c>
      <c r="E56" s="98">
        <v>9708012440</v>
      </c>
      <c r="F56" s="92" t="s">
        <v>7</v>
      </c>
      <c r="H56" s="99">
        <v>37249</v>
      </c>
      <c r="I56" s="100">
        <f ca="1">DATEDIF(H56,TODAY(),"Y")</f>
        <v>15</v>
      </c>
      <c r="J56" s="101"/>
      <c r="K56" s="102">
        <v>2</v>
      </c>
      <c r="L56" s="103">
        <v>69900</v>
      </c>
      <c r="M56" s="103"/>
    </row>
    <row r="57" spans="1:16" x14ac:dyDescent="0.25">
      <c r="A57" s="92" t="s">
        <v>750</v>
      </c>
      <c r="B57" s="96" t="s">
        <v>16</v>
      </c>
      <c r="C57" s="92" t="s">
        <v>745</v>
      </c>
      <c r="D57" s="97">
        <v>460412180</v>
      </c>
      <c r="E57" s="98">
        <v>7196822349</v>
      </c>
      <c r="F57" s="92" t="s">
        <v>11</v>
      </c>
      <c r="H57" s="99">
        <v>41162</v>
      </c>
      <c r="I57" s="100">
        <f ca="1">DATEDIF(H57,TODAY(),"Y")</f>
        <v>5</v>
      </c>
      <c r="J57" s="101" t="s">
        <v>35</v>
      </c>
      <c r="K57" s="102">
        <v>3</v>
      </c>
      <c r="L57" s="103">
        <v>61416</v>
      </c>
      <c r="M57" s="103"/>
      <c r="N57" s="116"/>
      <c r="P57" s="104"/>
    </row>
    <row r="58" spans="1:16" x14ac:dyDescent="0.25">
      <c r="A58" s="92" t="s">
        <v>56</v>
      </c>
      <c r="B58" s="96" t="s">
        <v>49</v>
      </c>
      <c r="C58" s="92" t="s">
        <v>24</v>
      </c>
      <c r="D58" s="97">
        <v>426812736</v>
      </c>
      <c r="E58" s="98">
        <v>5058399625</v>
      </c>
      <c r="F58" s="92" t="s">
        <v>7</v>
      </c>
      <c r="H58" s="99">
        <v>35215</v>
      </c>
      <c r="I58" s="100">
        <f ca="1">DATEDIF(H58,TODAY(),"Y")</f>
        <v>21</v>
      </c>
      <c r="J58" s="101"/>
      <c r="K58" s="102">
        <v>3</v>
      </c>
      <c r="L58" s="103">
        <v>42288</v>
      </c>
      <c r="M58" s="103"/>
    </row>
    <row r="59" spans="1:16" x14ac:dyDescent="0.25">
      <c r="A59" s="92" t="s">
        <v>164</v>
      </c>
      <c r="B59" s="96" t="s">
        <v>8</v>
      </c>
      <c r="C59" s="92" t="s">
        <v>122</v>
      </c>
      <c r="D59" s="97">
        <v>110726520</v>
      </c>
      <c r="E59" s="98">
        <v>5057963782</v>
      </c>
      <c r="F59" s="92" t="s">
        <v>11</v>
      </c>
      <c r="H59" s="99">
        <v>36553</v>
      </c>
      <c r="I59" s="100">
        <f ca="1">DATEDIF(H59,TODAY(),"Y")</f>
        <v>17</v>
      </c>
      <c r="J59" s="101" t="s">
        <v>4</v>
      </c>
      <c r="K59" s="102">
        <v>4</v>
      </c>
      <c r="L59" s="103">
        <v>94452</v>
      </c>
      <c r="M59" s="103"/>
      <c r="P59" s="104"/>
    </row>
    <row r="60" spans="1:16" x14ac:dyDescent="0.25">
      <c r="A60" s="92" t="s">
        <v>412</v>
      </c>
      <c r="B60" s="96" t="s">
        <v>12</v>
      </c>
      <c r="C60" s="92" t="s">
        <v>374</v>
      </c>
      <c r="D60" s="97">
        <v>634954970</v>
      </c>
      <c r="E60" s="98">
        <v>3034900864</v>
      </c>
      <c r="F60" s="92" t="s">
        <v>11</v>
      </c>
      <c r="H60" s="99">
        <v>36338</v>
      </c>
      <c r="I60" s="100">
        <f ca="1">DATEDIF(H60,TODAY(),"Y")</f>
        <v>18</v>
      </c>
      <c r="J60" s="101" t="s">
        <v>4</v>
      </c>
      <c r="K60" s="102">
        <v>4</v>
      </c>
      <c r="L60" s="103">
        <v>69072</v>
      </c>
      <c r="M60" s="103"/>
    </row>
    <row r="61" spans="1:16" x14ac:dyDescent="0.25">
      <c r="A61" s="92" t="s">
        <v>744</v>
      </c>
      <c r="B61" s="96" t="s">
        <v>8</v>
      </c>
      <c r="C61" s="92" t="s">
        <v>740</v>
      </c>
      <c r="D61" s="97">
        <v>534034571</v>
      </c>
      <c r="E61" s="98">
        <v>5056169135</v>
      </c>
      <c r="F61" s="92" t="s">
        <v>5</v>
      </c>
      <c r="H61" s="99">
        <v>40473</v>
      </c>
      <c r="I61" s="100">
        <f ca="1">DATEDIF(H61,TODAY(),"Y")</f>
        <v>7</v>
      </c>
      <c r="J61" s="101" t="s">
        <v>27</v>
      </c>
      <c r="K61" s="102">
        <v>3</v>
      </c>
      <c r="L61" s="103">
        <v>55314</v>
      </c>
      <c r="M61" s="103"/>
    </row>
    <row r="62" spans="1:16" x14ac:dyDescent="0.25">
      <c r="A62" s="92" t="s">
        <v>692</v>
      </c>
      <c r="B62" s="96" t="s">
        <v>16</v>
      </c>
      <c r="C62" s="92" t="s">
        <v>680</v>
      </c>
      <c r="D62" s="97">
        <v>580960042</v>
      </c>
      <c r="E62" s="98">
        <v>5057528456</v>
      </c>
      <c r="F62" s="92" t="s">
        <v>7</v>
      </c>
      <c r="H62" s="99">
        <v>40096</v>
      </c>
      <c r="I62" s="100">
        <f ca="1">DATEDIF(H62,TODAY(),"Y")</f>
        <v>8</v>
      </c>
      <c r="J62" s="101"/>
      <c r="K62" s="102">
        <v>4</v>
      </c>
      <c r="L62" s="103">
        <v>74580</v>
      </c>
      <c r="M62" s="103"/>
    </row>
    <row r="63" spans="1:16" x14ac:dyDescent="0.25">
      <c r="A63" s="92" t="s">
        <v>591</v>
      </c>
      <c r="B63" s="96" t="s">
        <v>12</v>
      </c>
      <c r="C63" s="92" t="s">
        <v>587</v>
      </c>
      <c r="D63" s="97">
        <v>117896630</v>
      </c>
      <c r="E63" s="98">
        <v>5057173558</v>
      </c>
      <c r="F63" s="92" t="s">
        <v>7</v>
      </c>
      <c r="H63" s="99">
        <v>41319</v>
      </c>
      <c r="I63" s="100">
        <f ca="1">DATEDIF(H63,TODAY(),"Y")</f>
        <v>4</v>
      </c>
      <c r="J63" s="101" t="s">
        <v>27</v>
      </c>
      <c r="K63" s="102">
        <v>4</v>
      </c>
      <c r="L63" s="103">
        <v>85428</v>
      </c>
      <c r="M63" s="103"/>
    </row>
    <row r="64" spans="1:16" x14ac:dyDescent="0.25">
      <c r="A64" s="92" t="s">
        <v>265</v>
      </c>
      <c r="B64" s="96" t="s">
        <v>16</v>
      </c>
      <c r="C64" s="92" t="s">
        <v>196</v>
      </c>
      <c r="D64" s="97">
        <v>525699951</v>
      </c>
      <c r="E64" s="98">
        <v>5058400261</v>
      </c>
      <c r="F64" s="92" t="s">
        <v>0</v>
      </c>
      <c r="H64" s="99">
        <v>37002</v>
      </c>
      <c r="I64" s="100">
        <f ca="1">DATEDIF(H64,TODAY(),"Y")</f>
        <v>16</v>
      </c>
      <c r="J64" s="101"/>
      <c r="K64" s="102">
        <v>5</v>
      </c>
      <c r="L64" s="103">
        <v>17198</v>
      </c>
      <c r="M64" s="103"/>
    </row>
    <row r="65" spans="1:14" x14ac:dyDescent="0.25">
      <c r="A65" s="92" t="s">
        <v>69</v>
      </c>
      <c r="B65" s="96" t="s">
        <v>16</v>
      </c>
      <c r="C65" s="92" t="s">
        <v>24</v>
      </c>
      <c r="D65" s="97">
        <v>741258203</v>
      </c>
      <c r="E65" s="98">
        <v>3035157707</v>
      </c>
      <c r="F65" s="92" t="s">
        <v>7</v>
      </c>
      <c r="H65" s="99">
        <v>34845</v>
      </c>
      <c r="I65" s="100">
        <f ca="1">DATEDIF(H65,TODAY(),"Y")</f>
        <v>22</v>
      </c>
      <c r="J65" s="101"/>
      <c r="K65" s="102">
        <v>4</v>
      </c>
      <c r="L65" s="103">
        <v>70954</v>
      </c>
      <c r="M65" s="103"/>
    </row>
    <row r="66" spans="1:14" x14ac:dyDescent="0.25">
      <c r="A66" s="92" t="s">
        <v>362</v>
      </c>
      <c r="B66" s="96" t="s">
        <v>49</v>
      </c>
      <c r="C66" s="92" t="s">
        <v>352</v>
      </c>
      <c r="D66" s="97">
        <v>303641529</v>
      </c>
      <c r="E66" s="98">
        <v>9706753698</v>
      </c>
      <c r="F66" s="92" t="s">
        <v>5</v>
      </c>
      <c r="H66" s="99">
        <v>36206</v>
      </c>
      <c r="I66" s="100">
        <f ca="1">DATEDIF(H66,TODAY(),"Y")</f>
        <v>18</v>
      </c>
      <c r="J66" s="101" t="s">
        <v>4</v>
      </c>
      <c r="K66" s="102">
        <v>4</v>
      </c>
      <c r="L66" s="103">
        <v>59286</v>
      </c>
      <c r="M66" s="103"/>
    </row>
    <row r="67" spans="1:14" x14ac:dyDescent="0.25">
      <c r="A67" s="92" t="s">
        <v>267</v>
      </c>
      <c r="B67" s="96" t="s">
        <v>16</v>
      </c>
      <c r="C67" s="92" t="s">
        <v>196</v>
      </c>
      <c r="D67" s="97">
        <v>106686151</v>
      </c>
      <c r="E67" s="98">
        <v>7191246633</v>
      </c>
      <c r="F67" s="92" t="s">
        <v>7</v>
      </c>
      <c r="H67" s="99">
        <v>37142</v>
      </c>
      <c r="I67" s="100">
        <f ca="1">DATEDIF(H67,TODAY(),"Y")</f>
        <v>16</v>
      </c>
      <c r="J67" s="101"/>
      <c r="K67" s="102">
        <v>1</v>
      </c>
      <c r="L67" s="103">
        <v>57024</v>
      </c>
      <c r="M67" s="103"/>
    </row>
    <row r="68" spans="1:14" x14ac:dyDescent="0.25">
      <c r="A68" s="92" t="s">
        <v>503</v>
      </c>
      <c r="B68" s="96" t="s">
        <v>8</v>
      </c>
      <c r="C68" s="92" t="s">
        <v>434</v>
      </c>
      <c r="D68" s="97">
        <v>356242235</v>
      </c>
      <c r="E68" s="98">
        <v>5051667727</v>
      </c>
      <c r="F68" s="92" t="s">
        <v>5</v>
      </c>
      <c r="H68" s="99">
        <v>37660</v>
      </c>
      <c r="I68" s="100">
        <f ca="1">DATEDIF(H68,TODAY(),"Y")</f>
        <v>14</v>
      </c>
      <c r="J68" s="101" t="s">
        <v>18</v>
      </c>
      <c r="K68" s="102">
        <v>3</v>
      </c>
      <c r="L68" s="103">
        <v>56052</v>
      </c>
      <c r="M68" s="103"/>
    </row>
    <row r="69" spans="1:14" x14ac:dyDescent="0.25">
      <c r="A69" s="92" t="s">
        <v>526</v>
      </c>
      <c r="B69" s="96" t="s">
        <v>16</v>
      </c>
      <c r="C69" s="92" t="s">
        <v>434</v>
      </c>
      <c r="D69" s="97">
        <v>612295735</v>
      </c>
      <c r="E69" s="98">
        <v>3035228292</v>
      </c>
      <c r="F69" s="92" t="s">
        <v>11</v>
      </c>
      <c r="H69" s="99">
        <v>36567</v>
      </c>
      <c r="I69" s="100">
        <f ca="1">DATEDIF(H69,TODAY(),"Y")</f>
        <v>17</v>
      </c>
      <c r="J69" s="101" t="s">
        <v>18</v>
      </c>
      <c r="K69" s="102">
        <v>5</v>
      </c>
      <c r="L69" s="103">
        <v>87773</v>
      </c>
      <c r="M69" s="103"/>
    </row>
    <row r="70" spans="1:14" x14ac:dyDescent="0.25">
      <c r="A70" s="92" t="s">
        <v>504</v>
      </c>
      <c r="B70" s="96" t="s">
        <v>8</v>
      </c>
      <c r="C70" s="92" t="s">
        <v>434</v>
      </c>
      <c r="D70" s="97">
        <v>725801036</v>
      </c>
      <c r="E70" s="98">
        <v>9705089157</v>
      </c>
      <c r="F70" s="92" t="s">
        <v>7</v>
      </c>
      <c r="H70" s="99">
        <v>37028</v>
      </c>
      <c r="I70" s="100">
        <f ca="1">DATEDIF(H70,TODAY(),"Y")</f>
        <v>16</v>
      </c>
      <c r="J70" s="101"/>
      <c r="K70" s="102">
        <v>5</v>
      </c>
      <c r="L70" s="103">
        <v>86052</v>
      </c>
      <c r="M70" s="103"/>
    </row>
    <row r="71" spans="1:14" x14ac:dyDescent="0.25">
      <c r="A71" s="92" t="s">
        <v>582</v>
      </c>
      <c r="B71" s="96" t="s">
        <v>20</v>
      </c>
      <c r="C71" s="92" t="s">
        <v>434</v>
      </c>
      <c r="D71" s="97">
        <v>415299442</v>
      </c>
      <c r="E71" s="98">
        <v>7191408985</v>
      </c>
      <c r="F71" s="92" t="s">
        <v>11</v>
      </c>
      <c r="H71" s="99">
        <v>40752</v>
      </c>
      <c r="I71" s="100">
        <f ca="1">DATEDIF(H71,TODAY(),"Y")</f>
        <v>6</v>
      </c>
      <c r="J71" s="101" t="s">
        <v>4</v>
      </c>
      <c r="K71" s="102">
        <v>3</v>
      </c>
      <c r="L71" s="103">
        <v>83184</v>
      </c>
      <c r="M71" s="103"/>
    </row>
    <row r="72" spans="1:14" x14ac:dyDescent="0.25">
      <c r="A72" s="92" t="s">
        <v>9</v>
      </c>
      <c r="B72" s="96" t="s">
        <v>8</v>
      </c>
      <c r="C72" s="92" t="s">
        <v>1</v>
      </c>
      <c r="D72" s="97">
        <v>978092408</v>
      </c>
      <c r="E72" s="98">
        <v>7191888279</v>
      </c>
      <c r="F72" s="92" t="s">
        <v>7</v>
      </c>
      <c r="H72" s="99">
        <v>35581</v>
      </c>
      <c r="I72" s="100">
        <f ca="1">DATEDIF(H72,TODAY(),"Y")</f>
        <v>20</v>
      </c>
      <c r="J72" s="101"/>
      <c r="K72" s="102">
        <v>5</v>
      </c>
      <c r="L72" s="103">
        <v>77664</v>
      </c>
      <c r="M72" s="103"/>
    </row>
    <row r="73" spans="1:14" x14ac:dyDescent="0.25">
      <c r="A73" s="92" t="s">
        <v>534</v>
      </c>
      <c r="B73" s="96" t="s">
        <v>20</v>
      </c>
      <c r="C73" s="92" t="s">
        <v>434</v>
      </c>
      <c r="D73" s="97">
        <v>387517948</v>
      </c>
      <c r="E73" s="98">
        <v>9708213594</v>
      </c>
      <c r="F73" s="92" t="s">
        <v>11</v>
      </c>
      <c r="H73" s="99">
        <v>41690</v>
      </c>
      <c r="I73" s="100">
        <f ca="1">DATEDIF(H73,TODAY(),"Y")</f>
        <v>3</v>
      </c>
      <c r="J73" s="101" t="s">
        <v>4</v>
      </c>
      <c r="K73" s="102">
        <v>3</v>
      </c>
      <c r="L73" s="103">
        <v>56928</v>
      </c>
      <c r="M73" s="103"/>
    </row>
    <row r="74" spans="1:14" x14ac:dyDescent="0.25">
      <c r="A74" s="92" t="s">
        <v>136</v>
      </c>
      <c r="B74" s="96" t="s">
        <v>8</v>
      </c>
      <c r="C74" s="92" t="s">
        <v>122</v>
      </c>
      <c r="D74" s="97">
        <v>932553359</v>
      </c>
      <c r="E74" s="98">
        <v>3032376215</v>
      </c>
      <c r="F74" s="92" t="s">
        <v>7</v>
      </c>
      <c r="H74" s="99">
        <v>40776</v>
      </c>
      <c r="I74" s="100">
        <f ca="1">DATEDIF(H74,TODAY(),"Y")</f>
        <v>6</v>
      </c>
      <c r="J74" s="101"/>
      <c r="K74" s="102">
        <v>5</v>
      </c>
      <c r="L74" s="103">
        <v>51984</v>
      </c>
      <c r="M74" s="103"/>
    </row>
    <row r="75" spans="1:14" x14ac:dyDescent="0.25">
      <c r="A75" s="117" t="s">
        <v>757</v>
      </c>
      <c r="B75" s="96" t="s">
        <v>20</v>
      </c>
      <c r="C75" s="117" t="s">
        <v>756</v>
      </c>
      <c r="D75" s="118">
        <v>535539723</v>
      </c>
      <c r="E75" s="119">
        <v>7193492633</v>
      </c>
      <c r="F75" s="117" t="s">
        <v>5</v>
      </c>
      <c r="G75" s="117"/>
      <c r="H75" s="99">
        <v>34530</v>
      </c>
      <c r="I75" s="100">
        <f ca="1">DATEDIF(H75,TODAY(),"Y")</f>
        <v>23</v>
      </c>
      <c r="J75" s="101" t="s">
        <v>35</v>
      </c>
      <c r="K75" s="102">
        <v>1</v>
      </c>
      <c r="L75" s="103">
        <v>36534</v>
      </c>
      <c r="M75" s="103"/>
      <c r="N75" s="120"/>
    </row>
    <row r="76" spans="1:14" x14ac:dyDescent="0.25">
      <c r="A76" s="92" t="s">
        <v>567</v>
      </c>
      <c r="B76" s="96" t="s">
        <v>16</v>
      </c>
      <c r="C76" s="92" t="s">
        <v>434</v>
      </c>
      <c r="D76" s="97">
        <v>466947318</v>
      </c>
      <c r="E76" s="98">
        <v>3031765611</v>
      </c>
      <c r="F76" s="92" t="s">
        <v>11</v>
      </c>
      <c r="H76" s="99">
        <v>41634</v>
      </c>
      <c r="I76" s="100">
        <f ca="1">DATEDIF(H76,TODAY(),"Y")</f>
        <v>3</v>
      </c>
      <c r="J76" s="101" t="s">
        <v>4</v>
      </c>
      <c r="K76" s="102">
        <v>2</v>
      </c>
      <c r="L76" s="103">
        <v>52584</v>
      </c>
      <c r="M76" s="103"/>
    </row>
    <row r="77" spans="1:14" x14ac:dyDescent="0.25">
      <c r="A77" s="92" t="s">
        <v>722</v>
      </c>
      <c r="B77" s="96" t="s">
        <v>20</v>
      </c>
      <c r="C77" s="92" t="s">
        <v>680</v>
      </c>
      <c r="D77" s="97">
        <v>981106829</v>
      </c>
      <c r="E77" s="98">
        <v>5056196095</v>
      </c>
      <c r="F77" s="92" t="s">
        <v>7</v>
      </c>
      <c r="H77" s="99">
        <v>36904</v>
      </c>
      <c r="I77" s="100">
        <f ca="1">DATEDIF(H77,TODAY(),"Y")</f>
        <v>16</v>
      </c>
      <c r="J77" s="101"/>
      <c r="K77" s="102">
        <v>5</v>
      </c>
      <c r="L77" s="103">
        <v>102576</v>
      </c>
      <c r="M77" s="103"/>
    </row>
    <row r="78" spans="1:14" x14ac:dyDescent="0.25">
      <c r="A78" s="92" t="s">
        <v>536</v>
      </c>
      <c r="B78" s="96" t="s">
        <v>12</v>
      </c>
      <c r="C78" s="92" t="s">
        <v>434</v>
      </c>
      <c r="D78" s="97">
        <v>682907379</v>
      </c>
      <c r="E78" s="98">
        <v>7191854525</v>
      </c>
      <c r="F78" s="92" t="s">
        <v>11</v>
      </c>
      <c r="H78" s="99">
        <v>36367</v>
      </c>
      <c r="I78" s="100">
        <f ca="1">DATEDIF(H78,TODAY(),"Y")</f>
        <v>18</v>
      </c>
      <c r="J78" s="101" t="s">
        <v>27</v>
      </c>
      <c r="K78" s="102">
        <v>5</v>
      </c>
      <c r="L78" s="103">
        <v>47424</v>
      </c>
      <c r="M78" s="103"/>
    </row>
    <row r="79" spans="1:14" x14ac:dyDescent="0.25">
      <c r="A79" s="92" t="s">
        <v>383</v>
      </c>
      <c r="B79" s="96" t="s">
        <v>16</v>
      </c>
      <c r="C79" s="92" t="s">
        <v>374</v>
      </c>
      <c r="D79" s="97">
        <v>980960186</v>
      </c>
      <c r="E79" s="98">
        <v>5051517218</v>
      </c>
      <c r="F79" s="92" t="s">
        <v>5</v>
      </c>
      <c r="H79" s="99">
        <v>40154</v>
      </c>
      <c r="I79" s="100">
        <f ca="1">DATEDIF(H79,TODAY(),"Y")</f>
        <v>7</v>
      </c>
      <c r="J79" s="101" t="s">
        <v>18</v>
      </c>
      <c r="K79" s="102">
        <v>5</v>
      </c>
      <c r="L79" s="103">
        <v>57246</v>
      </c>
      <c r="M79" s="103"/>
    </row>
    <row r="80" spans="1:14" x14ac:dyDescent="0.25">
      <c r="A80" s="92" t="s">
        <v>67</v>
      </c>
      <c r="B80" s="96" t="s">
        <v>8</v>
      </c>
      <c r="C80" s="92" t="s">
        <v>24</v>
      </c>
      <c r="D80" s="97">
        <v>101829876</v>
      </c>
      <c r="E80" s="98">
        <v>7192552565</v>
      </c>
      <c r="F80" s="92" t="s">
        <v>0</v>
      </c>
      <c r="H80" s="99">
        <v>36303</v>
      </c>
      <c r="I80" s="100">
        <f ca="1">DATEDIF(H80,TODAY(),"Y")</f>
        <v>18</v>
      </c>
      <c r="J80" s="101"/>
      <c r="K80" s="102">
        <v>3</v>
      </c>
      <c r="L80" s="103">
        <v>40502</v>
      </c>
      <c r="M80" s="103"/>
    </row>
    <row r="81" spans="1:15" x14ac:dyDescent="0.25">
      <c r="A81" s="92" t="s">
        <v>543</v>
      </c>
      <c r="B81" s="96" t="s">
        <v>49</v>
      </c>
      <c r="C81" s="92" t="s">
        <v>434</v>
      </c>
      <c r="D81" s="97">
        <v>826450563</v>
      </c>
      <c r="E81" s="98">
        <v>9706607355</v>
      </c>
      <c r="F81" s="92" t="s">
        <v>7</v>
      </c>
      <c r="H81" s="99">
        <v>37760</v>
      </c>
      <c r="I81" s="100">
        <f ca="1">DATEDIF(H81,TODAY(),"Y")</f>
        <v>14</v>
      </c>
      <c r="J81" s="101"/>
      <c r="K81" s="102">
        <v>3</v>
      </c>
      <c r="L81" s="103">
        <v>69312</v>
      </c>
      <c r="M81" s="103"/>
    </row>
    <row r="82" spans="1:15" x14ac:dyDescent="0.25">
      <c r="A82" s="92" t="s">
        <v>181</v>
      </c>
      <c r="B82" s="96" t="s">
        <v>20</v>
      </c>
      <c r="C82" s="92" t="s">
        <v>122</v>
      </c>
      <c r="D82" s="97">
        <v>705186668</v>
      </c>
      <c r="E82" s="98">
        <v>9703922813</v>
      </c>
      <c r="F82" s="92" t="s">
        <v>0</v>
      </c>
      <c r="H82" s="99">
        <v>35236</v>
      </c>
      <c r="I82" s="100">
        <f ca="1">DATEDIF(H82,TODAY(),"Y")</f>
        <v>21</v>
      </c>
      <c r="J82" s="101"/>
      <c r="K82" s="102">
        <v>5</v>
      </c>
      <c r="L82" s="103">
        <v>31781</v>
      </c>
      <c r="M82" s="103"/>
    </row>
    <row r="83" spans="1:15" x14ac:dyDescent="0.25">
      <c r="A83" s="92" t="s">
        <v>360</v>
      </c>
      <c r="B83" s="96" t="s">
        <v>49</v>
      </c>
      <c r="C83" s="92" t="s">
        <v>352</v>
      </c>
      <c r="D83" s="97">
        <v>478004556</v>
      </c>
      <c r="E83" s="98">
        <v>7193891189</v>
      </c>
      <c r="F83" s="92" t="s">
        <v>11</v>
      </c>
      <c r="H83" s="99">
        <v>41589</v>
      </c>
      <c r="I83" s="100">
        <f ca="1">DATEDIF(H83,TODAY(),"Y")</f>
        <v>4</v>
      </c>
      <c r="J83" s="101" t="s">
        <v>14</v>
      </c>
      <c r="K83" s="102">
        <v>2</v>
      </c>
      <c r="L83" s="103">
        <v>74616</v>
      </c>
      <c r="M83" s="103"/>
    </row>
    <row r="84" spans="1:15" x14ac:dyDescent="0.25">
      <c r="A84" s="92" t="s">
        <v>382</v>
      </c>
      <c r="B84" s="96" t="s">
        <v>8</v>
      </c>
      <c r="C84" s="92" t="s">
        <v>374</v>
      </c>
      <c r="D84" s="97">
        <v>424800509</v>
      </c>
      <c r="E84" s="98">
        <v>9703986051</v>
      </c>
      <c r="F84" s="92" t="s">
        <v>11</v>
      </c>
      <c r="H84" s="99">
        <v>37519</v>
      </c>
      <c r="I84" s="100">
        <f ca="1">DATEDIF(H84,TODAY(),"Y")</f>
        <v>15</v>
      </c>
      <c r="J84" s="101" t="s">
        <v>4</v>
      </c>
      <c r="K84" s="102">
        <v>3</v>
      </c>
      <c r="L84" s="103">
        <v>53064</v>
      </c>
      <c r="M84" s="103"/>
    </row>
    <row r="85" spans="1:15" x14ac:dyDescent="0.25">
      <c r="A85" s="92" t="s">
        <v>55</v>
      </c>
      <c r="B85" s="96" t="s">
        <v>8</v>
      </c>
      <c r="C85" s="92" t="s">
        <v>24</v>
      </c>
      <c r="D85" s="97">
        <v>324069262</v>
      </c>
      <c r="E85" s="98">
        <v>3035459665</v>
      </c>
      <c r="F85" s="92" t="s">
        <v>7</v>
      </c>
      <c r="H85" s="99">
        <v>35590</v>
      </c>
      <c r="I85" s="100">
        <f ca="1">DATEDIF(H85,TODAY(),"Y")</f>
        <v>20</v>
      </c>
      <c r="J85" s="101"/>
      <c r="K85" s="102">
        <v>1</v>
      </c>
      <c r="L85" s="103">
        <v>54126</v>
      </c>
      <c r="M85" s="103"/>
    </row>
    <row r="86" spans="1:15" x14ac:dyDescent="0.25">
      <c r="A86" s="92" t="s">
        <v>422</v>
      </c>
      <c r="B86" s="96" t="s">
        <v>12</v>
      </c>
      <c r="C86" s="92" t="s">
        <v>374</v>
      </c>
      <c r="D86" s="97">
        <v>159415552</v>
      </c>
      <c r="E86" s="98">
        <v>7194221208</v>
      </c>
      <c r="F86" s="92" t="s">
        <v>11</v>
      </c>
      <c r="H86" s="99">
        <v>34821</v>
      </c>
      <c r="I86" s="100">
        <f ca="1">DATEDIF(H86,TODAY(),"Y")</f>
        <v>22</v>
      </c>
      <c r="J86" s="101" t="s">
        <v>35</v>
      </c>
      <c r="K86" s="102">
        <v>1</v>
      </c>
      <c r="L86" s="103">
        <v>88716</v>
      </c>
      <c r="M86" s="103"/>
    </row>
    <row r="87" spans="1:15" x14ac:dyDescent="0.25">
      <c r="A87" s="92" t="s">
        <v>684</v>
      </c>
      <c r="B87" s="96" t="s">
        <v>8</v>
      </c>
      <c r="C87" s="92" t="s">
        <v>680</v>
      </c>
      <c r="D87" s="97">
        <v>260815239</v>
      </c>
      <c r="E87" s="98">
        <v>9703040292</v>
      </c>
      <c r="F87" s="92" t="s">
        <v>0</v>
      </c>
      <c r="H87" s="99">
        <v>34676</v>
      </c>
      <c r="I87" s="100">
        <f ca="1">DATEDIF(H87,TODAY(),"Y")</f>
        <v>22</v>
      </c>
      <c r="J87" s="101"/>
      <c r="K87" s="102">
        <v>3</v>
      </c>
      <c r="L87" s="103">
        <v>17482</v>
      </c>
      <c r="M87" s="103"/>
      <c r="O87" s="104"/>
    </row>
    <row r="88" spans="1:15" x14ac:dyDescent="0.25">
      <c r="A88" s="92" t="s">
        <v>444</v>
      </c>
      <c r="B88" s="96" t="s">
        <v>8</v>
      </c>
      <c r="C88" s="92" t="s">
        <v>434</v>
      </c>
      <c r="D88" s="97">
        <v>618535019</v>
      </c>
      <c r="E88" s="98">
        <v>5053695179</v>
      </c>
      <c r="F88" s="92" t="s">
        <v>11</v>
      </c>
      <c r="H88" s="99">
        <v>36988</v>
      </c>
      <c r="I88" s="100">
        <f ca="1">DATEDIF(H88,TODAY(),"Y")</f>
        <v>16</v>
      </c>
      <c r="J88" s="101" t="s">
        <v>18</v>
      </c>
      <c r="K88" s="102">
        <v>5</v>
      </c>
      <c r="L88" s="103">
        <v>107688</v>
      </c>
      <c r="M88" s="103"/>
    </row>
    <row r="89" spans="1:15" x14ac:dyDescent="0.25">
      <c r="A89" s="92" t="s">
        <v>357</v>
      </c>
      <c r="B89" s="96" t="s">
        <v>12</v>
      </c>
      <c r="C89" s="92" t="s">
        <v>352</v>
      </c>
      <c r="D89" s="97">
        <v>859204644</v>
      </c>
      <c r="E89" s="98">
        <v>9701617913</v>
      </c>
      <c r="F89" s="92" t="s">
        <v>7</v>
      </c>
      <c r="H89" s="99">
        <v>36780</v>
      </c>
      <c r="I89" s="100">
        <f ca="1">DATEDIF(H89,TODAY(),"Y")</f>
        <v>17</v>
      </c>
      <c r="J89" s="101"/>
      <c r="K89" s="102">
        <v>4</v>
      </c>
      <c r="L89" s="103">
        <v>103764</v>
      </c>
      <c r="M89" s="103"/>
    </row>
    <row r="90" spans="1:15" x14ac:dyDescent="0.25">
      <c r="A90" s="92" t="s">
        <v>219</v>
      </c>
      <c r="B90" s="96" t="s">
        <v>20</v>
      </c>
      <c r="C90" s="92" t="s">
        <v>196</v>
      </c>
      <c r="D90" s="97">
        <v>728567428</v>
      </c>
      <c r="E90" s="98">
        <v>9701957923</v>
      </c>
      <c r="F90" s="92" t="s">
        <v>11</v>
      </c>
      <c r="H90" s="99">
        <v>41680</v>
      </c>
      <c r="I90" s="100">
        <f ca="1">DATEDIF(H90,TODAY(),"Y")</f>
        <v>3</v>
      </c>
      <c r="J90" s="101" t="s">
        <v>14</v>
      </c>
      <c r="K90" s="102">
        <v>1</v>
      </c>
      <c r="L90" s="103">
        <v>103800</v>
      </c>
      <c r="M90" s="103"/>
    </row>
    <row r="91" spans="1:15" x14ac:dyDescent="0.25">
      <c r="A91" s="92" t="s">
        <v>531</v>
      </c>
      <c r="B91" s="96" t="s">
        <v>20</v>
      </c>
      <c r="C91" s="92" t="s">
        <v>434</v>
      </c>
      <c r="D91" s="97">
        <v>665773893</v>
      </c>
      <c r="E91" s="98">
        <v>9708857217</v>
      </c>
      <c r="F91" s="92" t="s">
        <v>0</v>
      </c>
      <c r="H91" s="99">
        <v>41630</v>
      </c>
      <c r="I91" s="100">
        <f ca="1">DATEDIF(H91,TODAY(),"Y")</f>
        <v>3</v>
      </c>
      <c r="J91" s="101"/>
      <c r="K91" s="102">
        <v>4</v>
      </c>
      <c r="L91" s="103">
        <v>34109</v>
      </c>
      <c r="M91" s="103"/>
    </row>
    <row r="92" spans="1:15" x14ac:dyDescent="0.25">
      <c r="A92" s="117" t="s">
        <v>761</v>
      </c>
      <c r="B92" s="96" t="s">
        <v>16</v>
      </c>
      <c r="C92" s="117" t="s">
        <v>756</v>
      </c>
      <c r="D92" s="118">
        <v>297852686</v>
      </c>
      <c r="E92" s="119">
        <v>7195832994</v>
      </c>
      <c r="F92" s="117" t="s">
        <v>11</v>
      </c>
      <c r="G92" s="117"/>
      <c r="H92" s="99">
        <v>40760</v>
      </c>
      <c r="I92" s="100">
        <f ca="1">DATEDIF(H92,TODAY(),"Y")</f>
        <v>6</v>
      </c>
      <c r="J92" s="101" t="s">
        <v>14</v>
      </c>
      <c r="K92" s="102">
        <v>5</v>
      </c>
      <c r="L92" s="103">
        <v>69948</v>
      </c>
      <c r="M92" s="103"/>
      <c r="N92" s="120"/>
    </row>
    <row r="93" spans="1:15" x14ac:dyDescent="0.25">
      <c r="A93" s="92" t="s">
        <v>419</v>
      </c>
      <c r="B93" s="96" t="s">
        <v>49</v>
      </c>
      <c r="C93" s="92" t="s">
        <v>374</v>
      </c>
      <c r="D93" s="97">
        <v>991764142</v>
      </c>
      <c r="E93" s="98">
        <v>9702490678</v>
      </c>
      <c r="F93" s="92" t="s">
        <v>7</v>
      </c>
      <c r="H93" s="99">
        <v>36003</v>
      </c>
      <c r="I93" s="100">
        <f ca="1">DATEDIF(H93,TODAY(),"Y")</f>
        <v>19</v>
      </c>
      <c r="J93" s="101"/>
      <c r="K93" s="102">
        <v>5</v>
      </c>
      <c r="L93" s="103">
        <v>98316</v>
      </c>
      <c r="M93" s="103"/>
    </row>
    <row r="94" spans="1:15" x14ac:dyDescent="0.25">
      <c r="A94" s="92" t="s">
        <v>486</v>
      </c>
      <c r="B94" s="96" t="s">
        <v>12</v>
      </c>
      <c r="C94" s="92" t="s">
        <v>434</v>
      </c>
      <c r="D94" s="97">
        <v>923123594</v>
      </c>
      <c r="E94" s="98">
        <v>5058669137</v>
      </c>
      <c r="F94" s="92" t="s">
        <v>11</v>
      </c>
      <c r="H94" s="99">
        <v>37254</v>
      </c>
      <c r="I94" s="100">
        <f ca="1">DATEDIF(H94,TODAY(),"Y")</f>
        <v>15</v>
      </c>
      <c r="J94" s="101" t="s">
        <v>14</v>
      </c>
      <c r="K94" s="102">
        <v>2</v>
      </c>
      <c r="L94" s="103">
        <v>97680</v>
      </c>
      <c r="M94" s="103"/>
    </row>
    <row r="95" spans="1:15" x14ac:dyDescent="0.25">
      <c r="A95" s="92" t="s">
        <v>369</v>
      </c>
      <c r="B95" s="96" t="s">
        <v>2</v>
      </c>
      <c r="C95" s="92" t="s">
        <v>352</v>
      </c>
      <c r="D95" s="97">
        <v>917195248</v>
      </c>
      <c r="E95" s="98">
        <v>9704605984</v>
      </c>
      <c r="F95" s="92" t="s">
        <v>0</v>
      </c>
      <c r="H95" s="99">
        <v>38883</v>
      </c>
      <c r="I95" s="100">
        <f ca="1">DATEDIF(H95,TODAY(),"Y")</f>
        <v>11</v>
      </c>
      <c r="J95" s="101"/>
      <c r="K95" s="102">
        <v>2</v>
      </c>
      <c r="L95" s="103">
        <v>13253</v>
      </c>
      <c r="M95" s="103"/>
    </row>
    <row r="96" spans="1:15" x14ac:dyDescent="0.25">
      <c r="A96" s="92" t="s">
        <v>242</v>
      </c>
      <c r="B96" s="96" t="s">
        <v>8</v>
      </c>
      <c r="C96" s="92" t="s">
        <v>196</v>
      </c>
      <c r="D96" s="97">
        <v>967035612</v>
      </c>
      <c r="E96" s="98">
        <v>3038842613</v>
      </c>
      <c r="F96" s="92" t="s">
        <v>11</v>
      </c>
      <c r="H96" s="99">
        <v>35205</v>
      </c>
      <c r="I96" s="100">
        <f ca="1">DATEDIF(H96,TODAY(),"Y")</f>
        <v>21</v>
      </c>
      <c r="J96" s="101" t="s">
        <v>14</v>
      </c>
      <c r="K96" s="102">
        <v>3</v>
      </c>
      <c r="L96" s="103">
        <v>76128</v>
      </c>
      <c r="M96" s="103"/>
    </row>
    <row r="97" spans="1:15" x14ac:dyDescent="0.25">
      <c r="A97" s="92" t="s">
        <v>410</v>
      </c>
      <c r="B97" s="96" t="s">
        <v>20</v>
      </c>
      <c r="C97" s="92" t="s">
        <v>374</v>
      </c>
      <c r="D97" s="97">
        <v>796685092</v>
      </c>
      <c r="E97" s="98">
        <v>7197469217</v>
      </c>
      <c r="F97" s="92" t="s">
        <v>11</v>
      </c>
      <c r="H97" s="99">
        <v>37512</v>
      </c>
      <c r="I97" s="100">
        <f ca="1">DATEDIF(H97,TODAY(),"Y")</f>
        <v>15</v>
      </c>
      <c r="J97" s="101" t="s">
        <v>18</v>
      </c>
      <c r="K97" s="102">
        <v>5</v>
      </c>
      <c r="L97" s="103">
        <v>52152</v>
      </c>
      <c r="M97" s="103"/>
    </row>
    <row r="98" spans="1:15" x14ac:dyDescent="0.25">
      <c r="A98" s="92" t="s">
        <v>632</v>
      </c>
      <c r="B98" s="96" t="s">
        <v>8</v>
      </c>
      <c r="C98" s="92" t="s">
        <v>596</v>
      </c>
      <c r="D98" s="97">
        <v>425598783</v>
      </c>
      <c r="E98" s="98">
        <v>7191559081</v>
      </c>
      <c r="F98" s="92" t="s">
        <v>5</v>
      </c>
      <c r="H98" s="99">
        <v>36126</v>
      </c>
      <c r="I98" s="100">
        <f ca="1">DATEDIF(H98,TODAY(),"Y")</f>
        <v>19</v>
      </c>
      <c r="J98" s="101" t="s">
        <v>14</v>
      </c>
      <c r="K98" s="102">
        <v>3</v>
      </c>
      <c r="L98" s="103">
        <v>25464</v>
      </c>
      <c r="M98" s="103"/>
    </row>
    <row r="99" spans="1:15" x14ac:dyDescent="0.25">
      <c r="A99" s="92" t="s">
        <v>452</v>
      </c>
      <c r="B99" s="96" t="s">
        <v>49</v>
      </c>
      <c r="C99" s="92" t="s">
        <v>434</v>
      </c>
      <c r="D99" s="97">
        <v>487810878</v>
      </c>
      <c r="E99" s="98">
        <v>7194555389</v>
      </c>
      <c r="F99" s="92" t="s">
        <v>11</v>
      </c>
      <c r="H99" s="99">
        <v>35124</v>
      </c>
      <c r="I99" s="100">
        <f ca="1">DATEDIF(H99,TODAY(),"Y")</f>
        <v>21</v>
      </c>
      <c r="J99" s="101" t="s">
        <v>18</v>
      </c>
      <c r="K99" s="102">
        <v>4</v>
      </c>
      <c r="L99" s="103">
        <v>27996</v>
      </c>
      <c r="M99" s="103"/>
    </row>
    <row r="100" spans="1:15" x14ac:dyDescent="0.25">
      <c r="A100" s="92" t="s">
        <v>586</v>
      </c>
      <c r="B100" s="96" t="s">
        <v>2</v>
      </c>
      <c r="C100" s="92" t="s">
        <v>434</v>
      </c>
      <c r="D100" s="97">
        <v>165917010</v>
      </c>
      <c r="E100" s="98">
        <v>7197038033</v>
      </c>
      <c r="F100" s="92" t="s">
        <v>7</v>
      </c>
      <c r="H100" s="99">
        <v>35727</v>
      </c>
      <c r="I100" s="100">
        <f ca="1">DATEDIF(H100,TODAY(),"Y")</f>
        <v>20</v>
      </c>
      <c r="J100" s="101"/>
      <c r="K100" s="102">
        <v>3</v>
      </c>
      <c r="L100" s="103">
        <v>96828</v>
      </c>
      <c r="M100" s="103"/>
    </row>
    <row r="101" spans="1:15" x14ac:dyDescent="0.25">
      <c r="A101" s="92" t="s">
        <v>211</v>
      </c>
      <c r="B101" s="96" t="s">
        <v>8</v>
      </c>
      <c r="C101" s="92" t="s">
        <v>196</v>
      </c>
      <c r="D101" s="97">
        <v>938723321</v>
      </c>
      <c r="E101" s="98">
        <v>9706456972</v>
      </c>
      <c r="F101" s="92" t="s">
        <v>7</v>
      </c>
      <c r="H101" s="99">
        <v>37843</v>
      </c>
      <c r="I101" s="100">
        <f ca="1">DATEDIF(H101,TODAY(),"Y")</f>
        <v>14</v>
      </c>
      <c r="J101" s="101"/>
      <c r="K101" s="102">
        <v>4</v>
      </c>
      <c r="L101" s="103">
        <v>107568</v>
      </c>
      <c r="M101" s="103"/>
    </row>
    <row r="102" spans="1:15" x14ac:dyDescent="0.25">
      <c r="A102" s="92" t="s">
        <v>395</v>
      </c>
      <c r="B102" s="96" t="s">
        <v>16</v>
      </c>
      <c r="C102" s="92" t="s">
        <v>374</v>
      </c>
      <c r="D102" s="97">
        <v>422929693</v>
      </c>
      <c r="E102" s="98">
        <v>3031487375</v>
      </c>
      <c r="F102" s="92" t="s">
        <v>11</v>
      </c>
      <c r="H102" s="99">
        <v>37718</v>
      </c>
      <c r="I102" s="100">
        <f ca="1">DATEDIF(H102,TODAY(),"Y")</f>
        <v>14</v>
      </c>
      <c r="J102" s="101" t="s">
        <v>18</v>
      </c>
      <c r="K102" s="102">
        <v>4</v>
      </c>
      <c r="L102" s="103">
        <v>62988</v>
      </c>
      <c r="M102" s="103"/>
    </row>
    <row r="103" spans="1:15" x14ac:dyDescent="0.25">
      <c r="A103" s="92" t="s">
        <v>594</v>
      </c>
      <c r="B103" s="96" t="s">
        <v>20</v>
      </c>
      <c r="C103" s="92" t="s">
        <v>587</v>
      </c>
      <c r="D103" s="97">
        <v>351268538</v>
      </c>
      <c r="E103" s="98">
        <v>9705610944</v>
      </c>
      <c r="F103" s="92" t="s">
        <v>0</v>
      </c>
      <c r="H103" s="99">
        <v>37575</v>
      </c>
      <c r="I103" s="100">
        <f ca="1">DATEDIF(H103,TODAY(),"Y")</f>
        <v>15</v>
      </c>
      <c r="J103" s="101" t="s">
        <v>18</v>
      </c>
      <c r="K103" s="102">
        <v>5</v>
      </c>
      <c r="L103" s="103">
        <v>74232</v>
      </c>
      <c r="M103" s="103"/>
    </row>
    <row r="104" spans="1:15" x14ac:dyDescent="0.25">
      <c r="A104" s="92" t="s">
        <v>198</v>
      </c>
      <c r="B104" s="96" t="s">
        <v>16</v>
      </c>
      <c r="C104" s="92" t="s">
        <v>196</v>
      </c>
      <c r="D104" s="97">
        <v>502200672</v>
      </c>
      <c r="E104" s="98">
        <v>3037925201</v>
      </c>
      <c r="F104" s="92" t="s">
        <v>7</v>
      </c>
      <c r="H104" s="99">
        <v>41466</v>
      </c>
      <c r="I104" s="100">
        <f ca="1">DATEDIF(H104,TODAY(),"Y")</f>
        <v>4</v>
      </c>
      <c r="J104" s="101"/>
      <c r="K104" s="102">
        <v>4</v>
      </c>
      <c r="L104" s="103">
        <v>69216</v>
      </c>
      <c r="M104" s="103"/>
    </row>
    <row r="105" spans="1:15" x14ac:dyDescent="0.25">
      <c r="A105" s="92" t="s">
        <v>662</v>
      </c>
      <c r="B105" s="96" t="s">
        <v>8</v>
      </c>
      <c r="C105" s="92" t="s">
        <v>661</v>
      </c>
      <c r="D105" s="97">
        <v>124203063</v>
      </c>
      <c r="E105" s="98">
        <v>3032229885</v>
      </c>
      <c r="F105" s="92" t="s">
        <v>5</v>
      </c>
      <c r="H105" s="99">
        <v>41628</v>
      </c>
      <c r="I105" s="100">
        <f ca="1">DATEDIF(H105,TODAY(),"Y")</f>
        <v>3</v>
      </c>
      <c r="J105" s="101" t="s">
        <v>18</v>
      </c>
      <c r="K105" s="102">
        <v>4</v>
      </c>
      <c r="L105" s="103">
        <v>12624</v>
      </c>
      <c r="M105" s="103"/>
      <c r="O105" s="104"/>
    </row>
    <row r="106" spans="1:15" x14ac:dyDescent="0.25">
      <c r="A106" s="92" t="s">
        <v>227</v>
      </c>
      <c r="B106" s="96" t="s">
        <v>20</v>
      </c>
      <c r="C106" s="92" t="s">
        <v>196</v>
      </c>
      <c r="D106" s="97">
        <v>924942231</v>
      </c>
      <c r="E106" s="98">
        <v>7193279828</v>
      </c>
      <c r="F106" s="92" t="s">
        <v>5</v>
      </c>
      <c r="H106" s="99">
        <v>41222</v>
      </c>
      <c r="I106" s="100">
        <f ca="1">DATEDIF(H106,TODAY(),"Y")</f>
        <v>5</v>
      </c>
      <c r="J106" s="101" t="s">
        <v>14</v>
      </c>
      <c r="K106" s="102">
        <v>5</v>
      </c>
      <c r="L106" s="103">
        <v>30294</v>
      </c>
      <c r="M106" s="103"/>
    </row>
    <row r="107" spans="1:15" x14ac:dyDescent="0.25">
      <c r="A107" s="92" t="s">
        <v>178</v>
      </c>
      <c r="B107" s="96" t="s">
        <v>2</v>
      </c>
      <c r="C107" s="92" t="s">
        <v>122</v>
      </c>
      <c r="D107" s="97">
        <v>733881041</v>
      </c>
      <c r="E107" s="98">
        <v>3034072342</v>
      </c>
      <c r="F107" s="92" t="s">
        <v>0</v>
      </c>
      <c r="H107" s="99">
        <v>37613</v>
      </c>
      <c r="I107" s="100">
        <f ca="1">DATEDIF(H107,TODAY(),"Y")</f>
        <v>14</v>
      </c>
      <c r="J107" s="101"/>
      <c r="K107" s="102">
        <v>4</v>
      </c>
      <c r="L107" s="103">
        <v>18662</v>
      </c>
      <c r="M107" s="103"/>
    </row>
    <row r="108" spans="1:15" x14ac:dyDescent="0.25">
      <c r="A108" s="92" t="s">
        <v>431</v>
      </c>
      <c r="B108" s="96" t="s">
        <v>49</v>
      </c>
      <c r="C108" s="92" t="s">
        <v>426</v>
      </c>
      <c r="D108" s="97">
        <v>742946482</v>
      </c>
      <c r="E108" s="98">
        <v>7197077326</v>
      </c>
      <c r="F108" s="92" t="s">
        <v>11</v>
      </c>
      <c r="H108" s="99">
        <v>34888</v>
      </c>
      <c r="I108" s="100">
        <f ca="1">DATEDIF(H108,TODAY(),"Y")</f>
        <v>22</v>
      </c>
      <c r="J108" s="101" t="s">
        <v>4</v>
      </c>
      <c r="K108" s="102">
        <v>3</v>
      </c>
      <c r="L108" s="103">
        <v>46992</v>
      </c>
      <c r="M108" s="103"/>
    </row>
    <row r="109" spans="1:15" x14ac:dyDescent="0.25">
      <c r="A109" s="92" t="s">
        <v>578</v>
      </c>
      <c r="B109" s="96" t="s">
        <v>8</v>
      </c>
      <c r="C109" s="92" t="s">
        <v>434</v>
      </c>
      <c r="D109" s="97">
        <v>337370590</v>
      </c>
      <c r="E109" s="98">
        <v>7197046530</v>
      </c>
      <c r="F109" s="92" t="s">
        <v>7</v>
      </c>
      <c r="H109" s="99">
        <v>39100</v>
      </c>
      <c r="I109" s="100">
        <f ca="1">DATEDIF(H109,TODAY(),"Y")</f>
        <v>10</v>
      </c>
      <c r="J109" s="101"/>
      <c r="K109" s="102">
        <v>2</v>
      </c>
      <c r="L109" s="103">
        <v>68892</v>
      </c>
      <c r="M109" s="103"/>
    </row>
    <row r="110" spans="1:15" x14ac:dyDescent="0.25">
      <c r="A110" s="92" t="s">
        <v>748</v>
      </c>
      <c r="B110" s="96" t="s">
        <v>16</v>
      </c>
      <c r="C110" s="92" t="s">
        <v>745</v>
      </c>
      <c r="D110" s="97">
        <v>515543972</v>
      </c>
      <c r="E110" s="98">
        <v>3033539483</v>
      </c>
      <c r="F110" s="92" t="s">
        <v>11</v>
      </c>
      <c r="H110" s="99">
        <v>37675</v>
      </c>
      <c r="I110" s="100">
        <f ca="1">DATEDIF(H110,TODAY(),"Y")</f>
        <v>14</v>
      </c>
      <c r="J110" s="101" t="s">
        <v>27</v>
      </c>
      <c r="K110" s="102">
        <v>1</v>
      </c>
      <c r="L110" s="103">
        <v>67728</v>
      </c>
      <c r="M110" s="103"/>
    </row>
    <row r="111" spans="1:15" x14ac:dyDescent="0.25">
      <c r="A111" s="92" t="s">
        <v>463</v>
      </c>
      <c r="B111" s="96" t="s">
        <v>16</v>
      </c>
      <c r="C111" s="92" t="s">
        <v>434</v>
      </c>
      <c r="D111" s="97">
        <v>354619285</v>
      </c>
      <c r="E111" s="98">
        <v>5056657361</v>
      </c>
      <c r="F111" s="92" t="s">
        <v>11</v>
      </c>
      <c r="H111" s="99">
        <v>37178</v>
      </c>
      <c r="I111" s="100">
        <f ca="1">DATEDIF(H111,TODAY(),"Y")</f>
        <v>16</v>
      </c>
      <c r="J111" s="101" t="s">
        <v>35</v>
      </c>
      <c r="K111" s="102">
        <v>2</v>
      </c>
      <c r="L111" s="103">
        <v>27192</v>
      </c>
      <c r="M111" s="103"/>
    </row>
    <row r="112" spans="1:15" x14ac:dyDescent="0.25">
      <c r="A112" s="92" t="s">
        <v>281</v>
      </c>
      <c r="B112" s="96" t="s">
        <v>20</v>
      </c>
      <c r="C112" s="92" t="s">
        <v>196</v>
      </c>
      <c r="D112" s="97">
        <v>978154935</v>
      </c>
      <c r="E112" s="98">
        <v>9701384592</v>
      </c>
      <c r="F112" s="92" t="s">
        <v>11</v>
      </c>
      <c r="H112" s="99">
        <v>37251</v>
      </c>
      <c r="I112" s="100">
        <f ca="1">DATEDIF(H112,TODAY(),"Y")</f>
        <v>15</v>
      </c>
      <c r="J112" s="101" t="s">
        <v>27</v>
      </c>
      <c r="K112" s="102">
        <v>5</v>
      </c>
      <c r="L112" s="103">
        <v>55632</v>
      </c>
      <c r="M112" s="103"/>
    </row>
    <row r="113" spans="1:13" x14ac:dyDescent="0.25">
      <c r="A113" s="92" t="s">
        <v>119</v>
      </c>
      <c r="B113" s="96" t="s">
        <v>12</v>
      </c>
      <c r="C113" s="92" t="s">
        <v>24</v>
      </c>
      <c r="D113" s="97">
        <v>995590510</v>
      </c>
      <c r="E113" s="98">
        <v>9701838930</v>
      </c>
      <c r="F113" s="92" t="s">
        <v>7</v>
      </c>
      <c r="H113" s="99">
        <v>41694</v>
      </c>
      <c r="I113" s="100">
        <f ca="1">DATEDIF(H113,TODAY(),"Y")</f>
        <v>3</v>
      </c>
      <c r="J113" s="101"/>
      <c r="K113" s="102">
        <v>4</v>
      </c>
      <c r="L113" s="103">
        <v>51588</v>
      </c>
      <c r="M113" s="103"/>
    </row>
    <row r="114" spans="1:13" x14ac:dyDescent="0.25">
      <c r="A114" s="92" t="s">
        <v>246</v>
      </c>
      <c r="B114" s="96" t="s">
        <v>12</v>
      </c>
      <c r="C114" s="92" t="s">
        <v>196</v>
      </c>
      <c r="D114" s="97">
        <v>698472533</v>
      </c>
      <c r="E114" s="98">
        <v>7192917217</v>
      </c>
      <c r="F114" s="92" t="s">
        <v>7</v>
      </c>
      <c r="H114" s="99">
        <v>36755</v>
      </c>
      <c r="I114" s="100">
        <f ca="1">DATEDIF(H114,TODAY(),"Y")</f>
        <v>17</v>
      </c>
      <c r="J114" s="101"/>
      <c r="K114" s="102">
        <v>2</v>
      </c>
      <c r="L114" s="103">
        <v>43476</v>
      </c>
      <c r="M114" s="103"/>
    </row>
    <row r="115" spans="1:13" x14ac:dyDescent="0.25">
      <c r="A115" s="92" t="s">
        <v>464</v>
      </c>
      <c r="B115" s="96" t="s">
        <v>20</v>
      </c>
      <c r="C115" s="92" t="s">
        <v>434</v>
      </c>
      <c r="D115" s="97">
        <v>806508287</v>
      </c>
      <c r="E115" s="98">
        <v>7198801464</v>
      </c>
      <c r="F115" s="92" t="s">
        <v>11</v>
      </c>
      <c r="H115" s="99">
        <v>34687</v>
      </c>
      <c r="I115" s="100">
        <f ca="1">DATEDIF(H115,TODAY(),"Y")</f>
        <v>22</v>
      </c>
      <c r="J115" s="101" t="s">
        <v>4</v>
      </c>
      <c r="K115" s="102">
        <v>4</v>
      </c>
      <c r="L115" s="103">
        <v>63528</v>
      </c>
      <c r="M115" s="103"/>
    </row>
    <row r="116" spans="1:13" x14ac:dyDescent="0.25">
      <c r="A116" s="92" t="s">
        <v>535</v>
      </c>
      <c r="B116" s="96" t="s">
        <v>20</v>
      </c>
      <c r="C116" s="92" t="s">
        <v>434</v>
      </c>
      <c r="D116" s="97">
        <v>332289257</v>
      </c>
      <c r="E116" s="98">
        <v>9708367725</v>
      </c>
      <c r="F116" s="92" t="s">
        <v>7</v>
      </c>
      <c r="H116" s="99">
        <v>37048</v>
      </c>
      <c r="I116" s="100">
        <f ca="1">DATEDIF(H116,TODAY(),"Y")</f>
        <v>16</v>
      </c>
      <c r="J116" s="101"/>
      <c r="K116" s="102">
        <v>5</v>
      </c>
      <c r="L116" s="103">
        <v>81912</v>
      </c>
      <c r="M116" s="103"/>
    </row>
    <row r="117" spans="1:13" x14ac:dyDescent="0.25">
      <c r="A117" s="92" t="s">
        <v>331</v>
      </c>
      <c r="B117" s="96" t="s">
        <v>20</v>
      </c>
      <c r="C117" s="92" t="s">
        <v>302</v>
      </c>
      <c r="D117" s="97">
        <v>948252103</v>
      </c>
      <c r="E117" s="98">
        <v>5057430732</v>
      </c>
      <c r="F117" s="92" t="s">
        <v>0</v>
      </c>
      <c r="H117" s="99">
        <v>37385</v>
      </c>
      <c r="I117" s="100">
        <f ca="1">DATEDIF(H117,TODAY(),"Y")</f>
        <v>15</v>
      </c>
      <c r="J117" s="101"/>
      <c r="K117" s="102">
        <v>1</v>
      </c>
      <c r="L117" s="103">
        <v>47717</v>
      </c>
      <c r="M117" s="103"/>
    </row>
    <row r="118" spans="1:13" x14ac:dyDescent="0.25">
      <c r="A118" s="92" t="s">
        <v>742</v>
      </c>
      <c r="B118" s="96" t="s">
        <v>20</v>
      </c>
      <c r="C118" s="92" t="s">
        <v>740</v>
      </c>
      <c r="D118" s="97">
        <v>601942708</v>
      </c>
      <c r="E118" s="98">
        <v>9708085402</v>
      </c>
      <c r="F118" s="92" t="s">
        <v>5</v>
      </c>
      <c r="H118" s="99">
        <v>41208</v>
      </c>
      <c r="I118" s="100">
        <f ca="1">DATEDIF(H118,TODAY(),"Y")</f>
        <v>5</v>
      </c>
      <c r="J118" s="101" t="s">
        <v>18</v>
      </c>
      <c r="K118" s="102">
        <v>1</v>
      </c>
      <c r="L118" s="103">
        <v>34416</v>
      </c>
      <c r="M118" s="103"/>
    </row>
    <row r="119" spans="1:13" x14ac:dyDescent="0.25">
      <c r="A119" s="92" t="s">
        <v>226</v>
      </c>
      <c r="B119" s="96" t="s">
        <v>8</v>
      </c>
      <c r="C119" s="92" t="s">
        <v>196</v>
      </c>
      <c r="D119" s="97">
        <v>349174221</v>
      </c>
      <c r="E119" s="98">
        <v>3031220758</v>
      </c>
      <c r="F119" s="92" t="s">
        <v>5</v>
      </c>
      <c r="H119" s="99">
        <v>37140</v>
      </c>
      <c r="I119" s="100">
        <f ca="1">DATEDIF(H119,TODAY(),"Y")</f>
        <v>16</v>
      </c>
      <c r="J119" s="101" t="s">
        <v>35</v>
      </c>
      <c r="K119" s="102">
        <v>5</v>
      </c>
      <c r="L119" s="103">
        <v>54900</v>
      </c>
      <c r="M119" s="103"/>
    </row>
    <row r="120" spans="1:13" x14ac:dyDescent="0.25">
      <c r="A120" s="92" t="s">
        <v>191</v>
      </c>
      <c r="B120" s="96" t="s">
        <v>12</v>
      </c>
      <c r="C120" s="92" t="s">
        <v>122</v>
      </c>
      <c r="D120" s="97">
        <v>462461365</v>
      </c>
      <c r="E120" s="98">
        <v>9707126482</v>
      </c>
      <c r="F120" s="92" t="s">
        <v>11</v>
      </c>
      <c r="H120" s="99">
        <v>35077</v>
      </c>
      <c r="I120" s="100">
        <f ca="1">DATEDIF(H120,TODAY(),"Y")</f>
        <v>21</v>
      </c>
      <c r="J120" s="101" t="s">
        <v>18</v>
      </c>
      <c r="K120" s="102">
        <v>2</v>
      </c>
      <c r="L120" s="103">
        <v>54132</v>
      </c>
      <c r="M120" s="103"/>
    </row>
    <row r="121" spans="1:13" x14ac:dyDescent="0.25">
      <c r="A121" s="117" t="s">
        <v>772</v>
      </c>
      <c r="B121" s="96" t="s">
        <v>20</v>
      </c>
      <c r="C121" s="117" t="s">
        <v>756</v>
      </c>
      <c r="D121" s="118">
        <v>638271383</v>
      </c>
      <c r="E121" s="119">
        <v>3031641031</v>
      </c>
      <c r="F121" s="117" t="s">
        <v>11</v>
      </c>
      <c r="G121" s="117"/>
      <c r="H121" s="99">
        <v>39198</v>
      </c>
      <c r="I121" s="100">
        <f ca="1">DATEDIF(H121,TODAY(),"Y")</f>
        <v>10</v>
      </c>
      <c r="J121" s="101" t="s">
        <v>4</v>
      </c>
      <c r="K121" s="102">
        <v>4</v>
      </c>
      <c r="L121" s="103">
        <v>59220</v>
      </c>
      <c r="M121" s="103"/>
    </row>
    <row r="122" spans="1:13" x14ac:dyDescent="0.25">
      <c r="A122" s="92" t="s">
        <v>386</v>
      </c>
      <c r="B122" s="96" t="s">
        <v>20</v>
      </c>
      <c r="C122" s="92" t="s">
        <v>374</v>
      </c>
      <c r="D122" s="97">
        <v>597641409</v>
      </c>
      <c r="E122" s="98">
        <v>3036201509</v>
      </c>
      <c r="F122" s="92" t="s">
        <v>11</v>
      </c>
      <c r="H122" s="99">
        <v>36913</v>
      </c>
      <c r="I122" s="100">
        <f ca="1">DATEDIF(H122,TODAY(),"Y")</f>
        <v>16</v>
      </c>
      <c r="J122" s="101" t="s">
        <v>18</v>
      </c>
      <c r="K122" s="102">
        <v>3</v>
      </c>
      <c r="L122" s="103">
        <v>98532</v>
      </c>
      <c r="M122" s="103"/>
    </row>
    <row r="123" spans="1:13" x14ac:dyDescent="0.25">
      <c r="A123" s="92" t="s">
        <v>614</v>
      </c>
      <c r="B123" s="96" t="s">
        <v>12</v>
      </c>
      <c r="C123" s="92" t="s">
        <v>596</v>
      </c>
      <c r="D123" s="97">
        <v>212136062</v>
      </c>
      <c r="E123" s="98">
        <v>7197226463</v>
      </c>
      <c r="F123" s="92" t="s">
        <v>11</v>
      </c>
      <c r="H123" s="99">
        <v>37138</v>
      </c>
      <c r="I123" s="100">
        <f ca="1">DATEDIF(H123,TODAY(),"Y")</f>
        <v>16</v>
      </c>
      <c r="J123" s="101" t="s">
        <v>18</v>
      </c>
      <c r="K123" s="102">
        <v>2</v>
      </c>
      <c r="L123" s="103">
        <v>98880</v>
      </c>
      <c r="M123" s="103"/>
    </row>
    <row r="124" spans="1:13" x14ac:dyDescent="0.25">
      <c r="A124" s="92" t="s">
        <v>363</v>
      </c>
      <c r="B124" s="96" t="s">
        <v>20</v>
      </c>
      <c r="C124" s="92" t="s">
        <v>352</v>
      </c>
      <c r="D124" s="97">
        <v>788832967</v>
      </c>
      <c r="E124" s="98">
        <v>9701919147</v>
      </c>
      <c r="F124" s="92" t="s">
        <v>0</v>
      </c>
      <c r="H124" s="99">
        <v>36437</v>
      </c>
      <c r="I124" s="100">
        <f ca="1">DATEDIF(H124,TODAY(),"Y")</f>
        <v>18</v>
      </c>
      <c r="J124" s="101"/>
      <c r="K124" s="102">
        <v>3</v>
      </c>
      <c r="L124" s="103">
        <v>42374</v>
      </c>
      <c r="M124" s="103"/>
    </row>
    <row r="125" spans="1:13" x14ac:dyDescent="0.25">
      <c r="A125" s="92" t="s">
        <v>264</v>
      </c>
      <c r="B125" s="96" t="s">
        <v>16</v>
      </c>
      <c r="C125" s="92" t="s">
        <v>196</v>
      </c>
      <c r="D125" s="97">
        <v>151277827</v>
      </c>
      <c r="E125" s="98">
        <v>9707179128</v>
      </c>
      <c r="F125" s="92" t="s">
        <v>11</v>
      </c>
      <c r="H125" s="99">
        <v>40955</v>
      </c>
      <c r="I125" s="100">
        <f ca="1">DATEDIF(H125,TODAY(),"Y")</f>
        <v>5</v>
      </c>
      <c r="J125" s="101" t="s">
        <v>4</v>
      </c>
      <c r="K125" s="102">
        <v>3</v>
      </c>
      <c r="L125" s="103">
        <v>29748</v>
      </c>
      <c r="M125" s="103"/>
    </row>
    <row r="126" spans="1:13" x14ac:dyDescent="0.25">
      <c r="A126" s="92" t="s">
        <v>163</v>
      </c>
      <c r="B126" s="96" t="s">
        <v>8</v>
      </c>
      <c r="C126" s="92" t="s">
        <v>122</v>
      </c>
      <c r="D126" s="97">
        <v>983047016</v>
      </c>
      <c r="E126" s="98">
        <v>7198451642</v>
      </c>
      <c r="F126" s="92" t="s">
        <v>7</v>
      </c>
      <c r="H126" s="99">
        <v>39849</v>
      </c>
      <c r="I126" s="100">
        <f ca="1">DATEDIF(H126,TODAY(),"Y")</f>
        <v>8</v>
      </c>
      <c r="J126" s="101"/>
      <c r="K126" s="102">
        <v>2</v>
      </c>
      <c r="L126" s="103">
        <v>103116</v>
      </c>
      <c r="M126" s="103"/>
    </row>
    <row r="127" spans="1:13" x14ac:dyDescent="0.25">
      <c r="A127" s="92" t="s">
        <v>618</v>
      </c>
      <c r="B127" s="96" t="s">
        <v>49</v>
      </c>
      <c r="C127" s="92" t="s">
        <v>596</v>
      </c>
      <c r="D127" s="97">
        <v>291841866</v>
      </c>
      <c r="E127" s="98">
        <v>3031534053</v>
      </c>
      <c r="F127" s="92" t="s">
        <v>11</v>
      </c>
      <c r="H127" s="99">
        <v>34928</v>
      </c>
      <c r="I127" s="100">
        <f ca="1">DATEDIF(H127,TODAY(),"Y")</f>
        <v>22</v>
      </c>
      <c r="J127" s="101" t="s">
        <v>4</v>
      </c>
      <c r="K127" s="102">
        <v>3</v>
      </c>
      <c r="L127" s="103">
        <v>77412</v>
      </c>
      <c r="M127" s="103"/>
    </row>
    <row r="128" spans="1:13" x14ac:dyDescent="0.25">
      <c r="A128" s="92" t="s">
        <v>555</v>
      </c>
      <c r="B128" s="96" t="s">
        <v>2</v>
      </c>
      <c r="C128" s="92" t="s">
        <v>434</v>
      </c>
      <c r="D128" s="97">
        <v>143534593</v>
      </c>
      <c r="E128" s="98">
        <v>3037172882</v>
      </c>
      <c r="F128" s="92" t="s">
        <v>7</v>
      </c>
      <c r="H128" s="99">
        <v>38876</v>
      </c>
      <c r="I128" s="100">
        <f ca="1">DATEDIF(H128,TODAY(),"Y")</f>
        <v>11</v>
      </c>
      <c r="J128" s="101"/>
      <c r="K128" s="102">
        <v>1</v>
      </c>
      <c r="L128" s="103">
        <v>90504</v>
      </c>
      <c r="M128" s="103"/>
    </row>
    <row r="129" spans="1:15" x14ac:dyDescent="0.25">
      <c r="A129" s="92" t="s">
        <v>681</v>
      </c>
      <c r="B129" s="96" t="s">
        <v>8</v>
      </c>
      <c r="C129" s="92" t="s">
        <v>680</v>
      </c>
      <c r="D129" s="97">
        <v>334574480</v>
      </c>
      <c r="E129" s="98">
        <v>9705165289</v>
      </c>
      <c r="F129" s="92" t="s">
        <v>11</v>
      </c>
      <c r="H129" s="99">
        <v>37562</v>
      </c>
      <c r="I129" s="100">
        <f ca="1">DATEDIF(H129,TODAY(),"Y")</f>
        <v>15</v>
      </c>
      <c r="J129" s="101" t="s">
        <v>18</v>
      </c>
      <c r="K129" s="102">
        <v>1</v>
      </c>
      <c r="L129" s="103">
        <v>38520</v>
      </c>
      <c r="M129" s="103"/>
      <c r="N129" s="121"/>
      <c r="O129" s="104"/>
    </row>
    <row r="130" spans="1:15" x14ac:dyDescent="0.25">
      <c r="A130" s="92" t="s">
        <v>338</v>
      </c>
      <c r="B130" s="96" t="s">
        <v>16</v>
      </c>
      <c r="C130" s="92" t="s">
        <v>302</v>
      </c>
      <c r="D130" s="97">
        <v>869524136</v>
      </c>
      <c r="E130" s="98">
        <v>3033640748</v>
      </c>
      <c r="F130" s="92" t="s">
        <v>11</v>
      </c>
      <c r="H130" s="99">
        <v>36395</v>
      </c>
      <c r="I130" s="100">
        <f ca="1">DATEDIF(H130,TODAY(),"Y")</f>
        <v>18</v>
      </c>
      <c r="J130" s="101" t="s">
        <v>18</v>
      </c>
      <c r="K130" s="102">
        <v>1</v>
      </c>
      <c r="L130" s="103">
        <v>52092</v>
      </c>
      <c r="M130" s="103"/>
    </row>
    <row r="131" spans="1:15" x14ac:dyDescent="0.25">
      <c r="A131" s="92" t="s">
        <v>269</v>
      </c>
      <c r="B131" s="96" t="s">
        <v>8</v>
      </c>
      <c r="C131" s="92" t="s">
        <v>196</v>
      </c>
      <c r="D131" s="97">
        <v>963000861</v>
      </c>
      <c r="E131" s="98">
        <v>7192792063</v>
      </c>
      <c r="F131" s="92" t="s">
        <v>7</v>
      </c>
      <c r="H131" s="99">
        <v>36202</v>
      </c>
      <c r="I131" s="100">
        <f ca="1">DATEDIF(H131,TODAY(),"Y")</f>
        <v>18</v>
      </c>
      <c r="J131" s="101"/>
      <c r="K131" s="102">
        <v>1</v>
      </c>
      <c r="L131" s="103">
        <v>87828</v>
      </c>
      <c r="M131" s="103"/>
    </row>
    <row r="132" spans="1:15" x14ac:dyDescent="0.25">
      <c r="A132" s="92" t="s">
        <v>88</v>
      </c>
      <c r="B132" s="96" t="s">
        <v>8</v>
      </c>
      <c r="C132" s="92" t="s">
        <v>24</v>
      </c>
      <c r="D132" s="97">
        <v>771110153</v>
      </c>
      <c r="E132" s="98">
        <v>3036799516</v>
      </c>
      <c r="F132" s="92" t="s">
        <v>11</v>
      </c>
      <c r="H132" s="99">
        <v>40339</v>
      </c>
      <c r="I132" s="100">
        <f ca="1">DATEDIF(H132,TODAY(),"Y")</f>
        <v>7</v>
      </c>
      <c r="J132" s="101" t="s">
        <v>4</v>
      </c>
      <c r="K132" s="102">
        <v>3</v>
      </c>
      <c r="L132" s="103">
        <v>29976</v>
      </c>
      <c r="M132" s="103"/>
    </row>
    <row r="133" spans="1:15" x14ac:dyDescent="0.25">
      <c r="A133" s="92" t="s">
        <v>676</v>
      </c>
      <c r="B133" s="96" t="s">
        <v>12</v>
      </c>
      <c r="C133" s="92" t="s">
        <v>671</v>
      </c>
      <c r="D133" s="97">
        <v>640301378</v>
      </c>
      <c r="E133" s="98">
        <v>9704663056</v>
      </c>
      <c r="F133" s="92" t="s">
        <v>5</v>
      </c>
      <c r="H133" s="99">
        <v>41561</v>
      </c>
      <c r="I133" s="100">
        <f ca="1">DATEDIF(H133,TODAY(),"Y")</f>
        <v>4</v>
      </c>
      <c r="J133" s="101" t="s">
        <v>18</v>
      </c>
      <c r="K133" s="102">
        <v>2</v>
      </c>
      <c r="L133" s="103">
        <v>55476</v>
      </c>
      <c r="M133" s="103"/>
      <c r="N133" s="121"/>
      <c r="O133" s="104"/>
    </row>
    <row r="134" spans="1:15" x14ac:dyDescent="0.25">
      <c r="A134" s="92" t="s">
        <v>560</v>
      </c>
      <c r="B134" s="96" t="s">
        <v>49</v>
      </c>
      <c r="C134" s="92" t="s">
        <v>434</v>
      </c>
      <c r="D134" s="97">
        <v>396727504</v>
      </c>
      <c r="E134" s="98">
        <v>9703204992</v>
      </c>
      <c r="F134" s="92" t="s">
        <v>7</v>
      </c>
      <c r="H134" s="99">
        <v>37656</v>
      </c>
      <c r="I134" s="100">
        <f ca="1">DATEDIF(H134,TODAY(),"Y")</f>
        <v>14</v>
      </c>
      <c r="J134" s="101"/>
      <c r="K134" s="102">
        <v>2</v>
      </c>
      <c r="L134" s="103">
        <v>50208</v>
      </c>
      <c r="M134" s="103"/>
    </row>
    <row r="135" spans="1:15" x14ac:dyDescent="0.25">
      <c r="A135" s="92" t="s">
        <v>462</v>
      </c>
      <c r="B135" s="96" t="s">
        <v>8</v>
      </c>
      <c r="C135" s="92" t="s">
        <v>434</v>
      </c>
      <c r="D135" s="97">
        <v>561737107</v>
      </c>
      <c r="E135" s="98">
        <v>7198294156</v>
      </c>
      <c r="F135" s="92" t="s">
        <v>11</v>
      </c>
      <c r="H135" s="99">
        <v>36080</v>
      </c>
      <c r="I135" s="100">
        <f ca="1">DATEDIF(H135,TODAY(),"Y")</f>
        <v>19</v>
      </c>
      <c r="J135" s="101" t="s">
        <v>18</v>
      </c>
      <c r="K135" s="102">
        <v>5</v>
      </c>
      <c r="L135" s="103">
        <v>87686</v>
      </c>
      <c r="M135" s="103"/>
    </row>
    <row r="136" spans="1:15" x14ac:dyDescent="0.25">
      <c r="A136" s="92" t="s">
        <v>184</v>
      </c>
      <c r="B136" s="96" t="s">
        <v>8</v>
      </c>
      <c r="C136" s="92" t="s">
        <v>122</v>
      </c>
      <c r="D136" s="97">
        <v>489667166</v>
      </c>
      <c r="E136" s="98">
        <v>5052238881</v>
      </c>
      <c r="F136" s="92" t="s">
        <v>11</v>
      </c>
      <c r="H136" s="99">
        <v>37463</v>
      </c>
      <c r="I136" s="100">
        <f ca="1">DATEDIF(H136,TODAY(),"Y")</f>
        <v>15</v>
      </c>
      <c r="J136" s="101" t="s">
        <v>35</v>
      </c>
      <c r="K136" s="102">
        <v>5</v>
      </c>
      <c r="L136" s="103">
        <v>55056</v>
      </c>
      <c r="M136" s="103"/>
    </row>
    <row r="137" spans="1:15" x14ac:dyDescent="0.25">
      <c r="A137" s="92" t="s">
        <v>507</v>
      </c>
      <c r="B137" s="96" t="s">
        <v>16</v>
      </c>
      <c r="C137" s="92" t="s">
        <v>434</v>
      </c>
      <c r="D137" s="97">
        <v>470935648</v>
      </c>
      <c r="E137" s="98">
        <v>7192053579</v>
      </c>
      <c r="F137" s="92" t="s">
        <v>7</v>
      </c>
      <c r="H137" s="99">
        <v>39593</v>
      </c>
      <c r="I137" s="100">
        <f ca="1">DATEDIF(H137,TODAY(),"Y")</f>
        <v>9</v>
      </c>
      <c r="J137" s="101"/>
      <c r="K137" s="102">
        <v>1</v>
      </c>
      <c r="L137" s="103">
        <v>47616</v>
      </c>
      <c r="M137" s="103"/>
    </row>
    <row r="138" spans="1:15" x14ac:dyDescent="0.25">
      <c r="A138" s="92" t="s">
        <v>524</v>
      </c>
      <c r="B138" s="96" t="s">
        <v>8</v>
      </c>
      <c r="C138" s="92" t="s">
        <v>434</v>
      </c>
      <c r="D138" s="97">
        <v>337943008</v>
      </c>
      <c r="E138" s="98">
        <v>7191257896</v>
      </c>
      <c r="F138" s="92" t="s">
        <v>11</v>
      </c>
      <c r="H138" s="99">
        <v>38450</v>
      </c>
      <c r="I138" s="100">
        <f ca="1">DATEDIF(H138,TODAY(),"Y")</f>
        <v>12</v>
      </c>
      <c r="J138" s="101" t="s">
        <v>4</v>
      </c>
      <c r="K138" s="102">
        <v>3</v>
      </c>
      <c r="L138" s="103">
        <v>34764</v>
      </c>
      <c r="M138" s="103"/>
    </row>
    <row r="139" spans="1:15" x14ac:dyDescent="0.25">
      <c r="A139" s="92" t="s">
        <v>556</v>
      </c>
      <c r="B139" s="96" t="s">
        <v>20</v>
      </c>
      <c r="C139" s="92" t="s">
        <v>434</v>
      </c>
      <c r="D139" s="97">
        <v>220781349</v>
      </c>
      <c r="E139" s="98">
        <v>5055185281</v>
      </c>
      <c r="F139" s="92" t="s">
        <v>7</v>
      </c>
      <c r="H139" s="99">
        <v>35205</v>
      </c>
      <c r="I139" s="100">
        <f ca="1">DATEDIF(H139,TODAY(),"Y")</f>
        <v>21</v>
      </c>
      <c r="J139" s="101"/>
      <c r="K139" s="102">
        <v>5</v>
      </c>
      <c r="L139" s="103">
        <v>54924</v>
      </c>
      <c r="M139" s="103"/>
    </row>
    <row r="140" spans="1:15" x14ac:dyDescent="0.25">
      <c r="A140" s="92" t="s">
        <v>583</v>
      </c>
      <c r="B140" s="96" t="s">
        <v>49</v>
      </c>
      <c r="C140" s="92" t="s">
        <v>434</v>
      </c>
      <c r="D140" s="97">
        <v>620336005</v>
      </c>
      <c r="E140" s="98">
        <v>9706422185</v>
      </c>
      <c r="F140" s="92" t="s">
        <v>11</v>
      </c>
      <c r="H140" s="99">
        <v>39433</v>
      </c>
      <c r="I140" s="100">
        <f ca="1">DATEDIF(H140,TODAY(),"Y")</f>
        <v>9</v>
      </c>
      <c r="J140" s="101" t="s">
        <v>4</v>
      </c>
      <c r="K140" s="102">
        <v>3</v>
      </c>
      <c r="L140" s="103">
        <v>49272</v>
      </c>
      <c r="M140" s="103"/>
    </row>
    <row r="141" spans="1:15" x14ac:dyDescent="0.25">
      <c r="A141" s="92" t="s">
        <v>450</v>
      </c>
      <c r="B141" s="96" t="s">
        <v>16</v>
      </c>
      <c r="C141" s="92" t="s">
        <v>434</v>
      </c>
      <c r="D141" s="97">
        <v>436778229</v>
      </c>
      <c r="E141" s="98">
        <v>3035871924</v>
      </c>
      <c r="F141" s="92" t="s">
        <v>7</v>
      </c>
      <c r="H141" s="99">
        <v>40878</v>
      </c>
      <c r="I141" s="100">
        <f ca="1">DATEDIF(H141,TODAY(),"Y")</f>
        <v>6</v>
      </c>
      <c r="J141" s="101"/>
      <c r="K141" s="102">
        <v>5</v>
      </c>
      <c r="L141" s="103">
        <v>72048</v>
      </c>
      <c r="M141" s="103"/>
    </row>
    <row r="142" spans="1:15" x14ac:dyDescent="0.25">
      <c r="A142" s="92" t="s">
        <v>298</v>
      </c>
      <c r="B142" s="96" t="s">
        <v>20</v>
      </c>
      <c r="C142" s="92" t="s">
        <v>285</v>
      </c>
      <c r="D142" s="97">
        <v>763518183</v>
      </c>
      <c r="E142" s="98">
        <v>7192581491</v>
      </c>
      <c r="F142" s="92" t="s">
        <v>11</v>
      </c>
      <c r="H142" s="99">
        <v>34496</v>
      </c>
      <c r="I142" s="100">
        <f ca="1">DATEDIF(H142,TODAY(),"Y")</f>
        <v>23</v>
      </c>
      <c r="J142" s="101" t="s">
        <v>4</v>
      </c>
      <c r="K142" s="102">
        <v>5</v>
      </c>
      <c r="L142" s="103">
        <v>83280</v>
      </c>
      <c r="M142" s="103"/>
    </row>
    <row r="143" spans="1:15" x14ac:dyDescent="0.25">
      <c r="A143" s="92" t="s">
        <v>693</v>
      </c>
      <c r="B143" s="96" t="s">
        <v>49</v>
      </c>
      <c r="C143" s="92" t="s">
        <v>680</v>
      </c>
      <c r="D143" s="97">
        <v>163292583</v>
      </c>
      <c r="E143" s="98">
        <v>9702005810</v>
      </c>
      <c r="F143" s="92" t="s">
        <v>7</v>
      </c>
      <c r="H143" s="99">
        <v>37094</v>
      </c>
      <c r="I143" s="100">
        <f ca="1">DATEDIF(H143,TODAY(),"Y")</f>
        <v>16</v>
      </c>
      <c r="J143" s="101"/>
      <c r="K143" s="102">
        <v>3</v>
      </c>
      <c r="L143" s="103">
        <v>36408</v>
      </c>
      <c r="M143" s="103"/>
    </row>
    <row r="144" spans="1:15" x14ac:dyDescent="0.25">
      <c r="A144" s="92" t="s">
        <v>64</v>
      </c>
      <c r="B144" s="96" t="s">
        <v>2</v>
      </c>
      <c r="C144" s="92" t="s">
        <v>24</v>
      </c>
      <c r="D144" s="97">
        <v>147683641</v>
      </c>
      <c r="E144" s="98">
        <v>7191657646</v>
      </c>
      <c r="F144" s="92" t="s">
        <v>7</v>
      </c>
      <c r="H144" s="99">
        <v>41390</v>
      </c>
      <c r="I144" s="100">
        <f ca="1">DATEDIF(H144,TODAY(),"Y")</f>
        <v>4</v>
      </c>
      <c r="J144" s="101"/>
      <c r="K144" s="102">
        <v>1</v>
      </c>
      <c r="L144" s="103">
        <v>56736</v>
      </c>
      <c r="M144" s="103"/>
    </row>
    <row r="145" spans="1:14" x14ac:dyDescent="0.25">
      <c r="A145" s="92" t="s">
        <v>148</v>
      </c>
      <c r="B145" s="96" t="s">
        <v>8</v>
      </c>
      <c r="C145" s="92" t="s">
        <v>122</v>
      </c>
      <c r="D145" s="97">
        <v>826508763</v>
      </c>
      <c r="E145" s="98">
        <v>7196801348</v>
      </c>
      <c r="F145" s="92" t="s">
        <v>11</v>
      </c>
      <c r="H145" s="99">
        <v>40801</v>
      </c>
      <c r="I145" s="100">
        <f ca="1">DATEDIF(H145,TODAY(),"Y")</f>
        <v>6</v>
      </c>
      <c r="J145" s="101" t="s">
        <v>18</v>
      </c>
      <c r="K145" s="102">
        <v>5</v>
      </c>
      <c r="L145" s="103">
        <v>35196</v>
      </c>
      <c r="M145" s="103"/>
    </row>
    <row r="146" spans="1:14" x14ac:dyDescent="0.25">
      <c r="A146" s="92" t="s">
        <v>643</v>
      </c>
      <c r="B146" s="96" t="s">
        <v>2</v>
      </c>
      <c r="C146" s="92" t="s">
        <v>641</v>
      </c>
      <c r="D146" s="97">
        <v>707882019</v>
      </c>
      <c r="E146" s="98">
        <v>3033373445</v>
      </c>
      <c r="F146" s="92" t="s">
        <v>7</v>
      </c>
      <c r="H146" s="99">
        <v>37398</v>
      </c>
      <c r="I146" s="100">
        <f ca="1">DATEDIF(H146,TODAY(),"Y")</f>
        <v>15</v>
      </c>
      <c r="J146" s="101"/>
      <c r="K146" s="102">
        <v>4</v>
      </c>
      <c r="L146" s="103">
        <v>104364</v>
      </c>
      <c r="M146" s="103"/>
    </row>
    <row r="147" spans="1:14" x14ac:dyDescent="0.25">
      <c r="A147" s="92" t="s">
        <v>679</v>
      </c>
      <c r="B147" s="96" t="s">
        <v>20</v>
      </c>
      <c r="C147" s="92" t="s">
        <v>671</v>
      </c>
      <c r="D147" s="97">
        <v>759350847</v>
      </c>
      <c r="E147" s="98">
        <v>7197474942</v>
      </c>
      <c r="F147" s="92" t="s">
        <v>11</v>
      </c>
      <c r="H147" s="99">
        <v>39453</v>
      </c>
      <c r="I147" s="100">
        <f ca="1">DATEDIF(H147,TODAY(),"Y")</f>
        <v>9</v>
      </c>
      <c r="J147" s="101" t="s">
        <v>4</v>
      </c>
      <c r="K147" s="102">
        <v>4</v>
      </c>
      <c r="L147" s="103">
        <v>43956</v>
      </c>
      <c r="M147" s="103"/>
    </row>
    <row r="148" spans="1:14" x14ac:dyDescent="0.25">
      <c r="A148" s="92" t="s">
        <v>530</v>
      </c>
      <c r="B148" s="96" t="s">
        <v>2</v>
      </c>
      <c r="C148" s="92" t="s">
        <v>434</v>
      </c>
      <c r="D148" s="97">
        <v>292993080</v>
      </c>
      <c r="E148" s="98">
        <v>5055085320</v>
      </c>
      <c r="F148" s="92" t="s">
        <v>11</v>
      </c>
      <c r="H148" s="99">
        <v>40511</v>
      </c>
      <c r="I148" s="100">
        <f ca="1">DATEDIF(H148,TODAY(),"Y")</f>
        <v>7</v>
      </c>
      <c r="J148" s="101" t="s">
        <v>18</v>
      </c>
      <c r="K148" s="102">
        <v>4</v>
      </c>
      <c r="L148" s="103">
        <v>71304</v>
      </c>
      <c r="M148" s="103"/>
    </row>
    <row r="149" spans="1:14" x14ac:dyDescent="0.25">
      <c r="A149" s="92" t="s">
        <v>29</v>
      </c>
      <c r="B149" s="96" t="s">
        <v>20</v>
      </c>
      <c r="C149" s="92" t="s">
        <v>24</v>
      </c>
      <c r="D149" s="97">
        <v>918436287</v>
      </c>
      <c r="E149" s="98">
        <v>5058238755</v>
      </c>
      <c r="F149" s="92" t="s">
        <v>7</v>
      </c>
      <c r="H149" s="99">
        <v>34249</v>
      </c>
      <c r="I149" s="100">
        <f ca="1">DATEDIF(H149,TODAY(),"Y")</f>
        <v>24</v>
      </c>
      <c r="J149" s="101"/>
      <c r="K149" s="102">
        <v>5</v>
      </c>
      <c r="L149" s="103">
        <v>76332</v>
      </c>
      <c r="M149" s="103"/>
    </row>
    <row r="150" spans="1:14" x14ac:dyDescent="0.25">
      <c r="A150" s="92" t="s">
        <v>116</v>
      </c>
      <c r="B150" s="96" t="s">
        <v>8</v>
      </c>
      <c r="C150" s="92" t="s">
        <v>24</v>
      </c>
      <c r="D150" s="97">
        <v>249416723</v>
      </c>
      <c r="E150" s="98">
        <v>3031628807</v>
      </c>
      <c r="F150" s="92" t="s">
        <v>11</v>
      </c>
      <c r="H150" s="99">
        <v>37081</v>
      </c>
      <c r="I150" s="100">
        <f ca="1">DATEDIF(H150,TODAY(),"Y")</f>
        <v>16</v>
      </c>
      <c r="J150" s="101" t="s">
        <v>35</v>
      </c>
      <c r="K150" s="102">
        <v>5</v>
      </c>
      <c r="L150" s="103">
        <v>77364</v>
      </c>
      <c r="M150" s="103"/>
    </row>
    <row r="151" spans="1:14" x14ac:dyDescent="0.25">
      <c r="A151" s="92" t="s">
        <v>297</v>
      </c>
      <c r="B151" s="96" t="s">
        <v>8</v>
      </c>
      <c r="C151" s="92" t="s">
        <v>285</v>
      </c>
      <c r="D151" s="97">
        <v>285295419</v>
      </c>
      <c r="E151" s="98">
        <v>5057904981</v>
      </c>
      <c r="F151" s="92" t="s">
        <v>0</v>
      </c>
      <c r="H151" s="99">
        <v>34214</v>
      </c>
      <c r="I151" s="100">
        <f ca="1">DATEDIF(H151,TODAY(),"Y")</f>
        <v>24</v>
      </c>
      <c r="J151" s="101"/>
      <c r="K151" s="102">
        <v>4</v>
      </c>
      <c r="L151" s="103">
        <v>39878</v>
      </c>
      <c r="M151" s="103"/>
    </row>
    <row r="152" spans="1:14" x14ac:dyDescent="0.25">
      <c r="A152" s="92" t="s">
        <v>97</v>
      </c>
      <c r="B152" s="96" t="s">
        <v>49</v>
      </c>
      <c r="C152" s="92" t="s">
        <v>24</v>
      </c>
      <c r="D152" s="97">
        <v>658842625</v>
      </c>
      <c r="E152" s="98">
        <v>7193788281</v>
      </c>
      <c r="F152" s="92" t="s">
        <v>5</v>
      </c>
      <c r="H152" s="99">
        <v>37109</v>
      </c>
      <c r="I152" s="100">
        <f ca="1">DATEDIF(H152,TODAY(),"Y")</f>
        <v>16</v>
      </c>
      <c r="J152" s="101" t="s">
        <v>14</v>
      </c>
      <c r="K152" s="102">
        <v>5</v>
      </c>
      <c r="L152" s="103">
        <v>55326</v>
      </c>
      <c r="M152" s="103"/>
    </row>
    <row r="153" spans="1:14" x14ac:dyDescent="0.25">
      <c r="A153" s="92" t="s">
        <v>605</v>
      </c>
      <c r="B153" s="96" t="s">
        <v>20</v>
      </c>
      <c r="C153" s="92" t="s">
        <v>596</v>
      </c>
      <c r="D153" s="97">
        <v>736688620</v>
      </c>
      <c r="E153" s="98">
        <v>9704562999</v>
      </c>
      <c r="F153" s="92" t="s">
        <v>5</v>
      </c>
      <c r="H153" s="99">
        <v>40824</v>
      </c>
      <c r="I153" s="100">
        <f ca="1">DATEDIF(H153,TODAY(),"Y")</f>
        <v>6</v>
      </c>
      <c r="J153" s="101" t="s">
        <v>4</v>
      </c>
      <c r="K153" s="102">
        <v>5</v>
      </c>
      <c r="L153" s="103">
        <v>47418</v>
      </c>
      <c r="M153" s="103"/>
    </row>
    <row r="154" spans="1:14" x14ac:dyDescent="0.25">
      <c r="A154" s="92" t="s">
        <v>702</v>
      </c>
      <c r="B154" s="96" t="s">
        <v>20</v>
      </c>
      <c r="C154" s="92" t="s">
        <v>680</v>
      </c>
      <c r="D154" s="97">
        <v>923665952</v>
      </c>
      <c r="E154" s="98">
        <v>9705295649</v>
      </c>
      <c r="F154" s="92" t="s">
        <v>11</v>
      </c>
      <c r="H154" s="99">
        <v>36142</v>
      </c>
      <c r="I154" s="100">
        <f ca="1">DATEDIF(H154,TODAY(),"Y")</f>
        <v>18</v>
      </c>
      <c r="J154" s="101" t="s">
        <v>27</v>
      </c>
      <c r="K154" s="102">
        <v>5</v>
      </c>
      <c r="L154" s="103">
        <v>92820</v>
      </c>
      <c r="M154" s="103"/>
      <c r="N154" s="116"/>
    </row>
    <row r="155" spans="1:14" x14ac:dyDescent="0.25">
      <c r="A155" s="92" t="s">
        <v>256</v>
      </c>
      <c r="B155" s="96" t="s">
        <v>20</v>
      </c>
      <c r="C155" s="92" t="s">
        <v>196</v>
      </c>
      <c r="D155" s="97">
        <v>209846975</v>
      </c>
      <c r="E155" s="98">
        <v>3032639452</v>
      </c>
      <c r="F155" s="92" t="s">
        <v>5</v>
      </c>
      <c r="H155" s="99">
        <v>38305</v>
      </c>
      <c r="I155" s="100">
        <f ca="1">DATEDIF(H155,TODAY(),"Y")</f>
        <v>13</v>
      </c>
      <c r="J155" s="101" t="s">
        <v>14</v>
      </c>
      <c r="K155" s="102">
        <v>4</v>
      </c>
      <c r="L155" s="103">
        <v>15054</v>
      </c>
      <c r="M155" s="103"/>
    </row>
    <row r="156" spans="1:14" x14ac:dyDescent="0.25">
      <c r="A156" s="92" t="s">
        <v>597</v>
      </c>
      <c r="B156" s="96" t="s">
        <v>8</v>
      </c>
      <c r="C156" s="92" t="s">
        <v>596</v>
      </c>
      <c r="D156" s="97">
        <v>393051351</v>
      </c>
      <c r="E156" s="98">
        <v>9707508998</v>
      </c>
      <c r="F156" s="92" t="s">
        <v>5</v>
      </c>
      <c r="H156" s="99">
        <v>36242</v>
      </c>
      <c r="I156" s="100">
        <f ca="1">DATEDIF(H156,TODAY(),"Y")</f>
        <v>18</v>
      </c>
      <c r="J156" s="101" t="s">
        <v>14</v>
      </c>
      <c r="K156" s="102">
        <v>2</v>
      </c>
      <c r="L156" s="103">
        <v>39402</v>
      </c>
      <c r="M156" s="103"/>
    </row>
    <row r="157" spans="1:14" x14ac:dyDescent="0.25">
      <c r="A157" s="92" t="s">
        <v>23</v>
      </c>
      <c r="B157" s="96" t="s">
        <v>16</v>
      </c>
      <c r="C157" s="92" t="s">
        <v>15</v>
      </c>
      <c r="D157" s="97">
        <v>776823797</v>
      </c>
      <c r="E157" s="98">
        <v>7193482736</v>
      </c>
      <c r="F157" s="92" t="s">
        <v>7</v>
      </c>
      <c r="H157" s="99">
        <v>34443</v>
      </c>
      <c r="I157" s="100">
        <f ca="1">DATEDIF(H157,TODAY(),"Y")</f>
        <v>23</v>
      </c>
      <c r="J157" s="101"/>
      <c r="K157" s="102">
        <v>4</v>
      </c>
      <c r="L157" s="103">
        <v>102612</v>
      </c>
      <c r="M157" s="103"/>
    </row>
    <row r="158" spans="1:14" x14ac:dyDescent="0.25">
      <c r="A158" s="92" t="s">
        <v>640</v>
      </c>
      <c r="B158" s="96" t="s">
        <v>8</v>
      </c>
      <c r="C158" s="92" t="s">
        <v>635</v>
      </c>
      <c r="D158" s="97">
        <v>699053064</v>
      </c>
      <c r="E158" s="98">
        <v>9701299076</v>
      </c>
      <c r="F158" s="92" t="s">
        <v>7</v>
      </c>
      <c r="H158" s="99">
        <v>39583</v>
      </c>
      <c r="I158" s="100">
        <f ca="1">DATEDIF(H158,TODAY(),"Y")</f>
        <v>9</v>
      </c>
      <c r="J158" s="101"/>
      <c r="K158" s="102">
        <v>2</v>
      </c>
      <c r="L158" s="103">
        <v>72072</v>
      </c>
      <c r="M158" s="103"/>
    </row>
    <row r="159" spans="1:14" x14ac:dyDescent="0.25">
      <c r="A159" s="92" t="s">
        <v>111</v>
      </c>
      <c r="B159" s="96" t="s">
        <v>8</v>
      </c>
      <c r="C159" s="92" t="s">
        <v>24</v>
      </c>
      <c r="D159" s="97">
        <v>800685434</v>
      </c>
      <c r="E159" s="98">
        <v>3035821616</v>
      </c>
      <c r="F159" s="92" t="s">
        <v>11</v>
      </c>
      <c r="H159" s="99">
        <v>38012</v>
      </c>
      <c r="I159" s="100">
        <f ca="1">DATEDIF(H159,TODAY(),"Y")</f>
        <v>13</v>
      </c>
      <c r="J159" s="101" t="s">
        <v>14</v>
      </c>
      <c r="K159" s="102">
        <v>1</v>
      </c>
      <c r="L159" s="103">
        <v>59916</v>
      </c>
      <c r="M159" s="103"/>
    </row>
    <row r="160" spans="1:14" x14ac:dyDescent="0.25">
      <c r="A160" s="92" t="s">
        <v>37</v>
      </c>
      <c r="B160" s="96" t="s">
        <v>8</v>
      </c>
      <c r="C160" s="92" t="s">
        <v>24</v>
      </c>
      <c r="D160" s="97">
        <v>177324163</v>
      </c>
      <c r="E160" s="98">
        <v>7197091949</v>
      </c>
      <c r="F160" s="92" t="s">
        <v>11</v>
      </c>
      <c r="H160" s="99">
        <v>38866</v>
      </c>
      <c r="I160" s="100">
        <f ca="1">DATEDIF(H160,TODAY(),"Y")</f>
        <v>11</v>
      </c>
      <c r="J160" s="101" t="s">
        <v>18</v>
      </c>
      <c r="K160" s="102">
        <v>3</v>
      </c>
      <c r="L160" s="103">
        <v>57612</v>
      </c>
      <c r="M160" s="103"/>
    </row>
    <row r="161" spans="1:14" x14ac:dyDescent="0.25">
      <c r="A161" s="92" t="s">
        <v>488</v>
      </c>
      <c r="B161" s="96" t="s">
        <v>2</v>
      </c>
      <c r="C161" s="92" t="s">
        <v>434</v>
      </c>
      <c r="D161" s="97">
        <v>378189642</v>
      </c>
      <c r="E161" s="98">
        <v>5056228199</v>
      </c>
      <c r="F161" s="92" t="s">
        <v>7</v>
      </c>
      <c r="H161" s="99">
        <v>38955</v>
      </c>
      <c r="I161" s="100">
        <f ca="1">DATEDIF(H161,TODAY(),"Y")</f>
        <v>11</v>
      </c>
      <c r="J161" s="101"/>
      <c r="K161" s="102">
        <v>5</v>
      </c>
      <c r="L161" s="103">
        <v>77064</v>
      </c>
      <c r="M161" s="103"/>
    </row>
    <row r="162" spans="1:14" x14ac:dyDescent="0.25">
      <c r="A162" s="92" t="s">
        <v>114</v>
      </c>
      <c r="B162" s="96" t="s">
        <v>20</v>
      </c>
      <c r="C162" s="92" t="s">
        <v>24</v>
      </c>
      <c r="D162" s="97">
        <v>693214759</v>
      </c>
      <c r="E162" s="98">
        <v>7192683895</v>
      </c>
      <c r="F162" s="92" t="s">
        <v>11</v>
      </c>
      <c r="H162" s="99">
        <v>34862</v>
      </c>
      <c r="I162" s="100">
        <f ca="1">DATEDIF(H162,TODAY(),"Y")</f>
        <v>22</v>
      </c>
      <c r="J162" s="101" t="s">
        <v>35</v>
      </c>
      <c r="K162" s="102">
        <v>3</v>
      </c>
      <c r="L162" s="103">
        <v>75336</v>
      </c>
      <c r="M162" s="103"/>
    </row>
    <row r="163" spans="1:14" x14ac:dyDescent="0.25">
      <c r="A163" s="117" t="s">
        <v>782</v>
      </c>
      <c r="B163" s="96" t="s">
        <v>16</v>
      </c>
      <c r="C163" s="117" t="s">
        <v>778</v>
      </c>
      <c r="D163" s="118">
        <v>948195711</v>
      </c>
      <c r="E163" s="119">
        <v>7193539786</v>
      </c>
      <c r="F163" s="117" t="s">
        <v>7</v>
      </c>
      <c r="G163" s="117"/>
      <c r="H163" s="99">
        <v>40203</v>
      </c>
      <c r="I163" s="100">
        <f ca="1">DATEDIF(H163,TODAY(),"Y")</f>
        <v>7</v>
      </c>
      <c r="J163" s="101"/>
      <c r="K163" s="102">
        <v>5</v>
      </c>
      <c r="L163" s="103">
        <v>51048</v>
      </c>
      <c r="M163" s="103"/>
      <c r="N163" s="122"/>
    </row>
    <row r="164" spans="1:14" x14ac:dyDescent="0.25">
      <c r="A164" s="92" t="s">
        <v>570</v>
      </c>
      <c r="B164" s="96" t="s">
        <v>20</v>
      </c>
      <c r="C164" s="92" t="s">
        <v>434</v>
      </c>
      <c r="D164" s="97">
        <v>708108747</v>
      </c>
      <c r="E164" s="98">
        <v>5052520526</v>
      </c>
      <c r="F164" s="92" t="s">
        <v>11</v>
      </c>
      <c r="H164" s="99">
        <v>38999</v>
      </c>
      <c r="I164" s="100">
        <f ca="1">DATEDIF(H164,TODAY(),"Y")</f>
        <v>11</v>
      </c>
      <c r="J164" s="101" t="s">
        <v>4</v>
      </c>
      <c r="K164" s="102">
        <v>3</v>
      </c>
      <c r="L164" s="103">
        <v>90211</v>
      </c>
      <c r="M164" s="103"/>
    </row>
    <row r="165" spans="1:14" x14ac:dyDescent="0.25">
      <c r="A165" s="92" t="s">
        <v>142</v>
      </c>
      <c r="B165" s="96" t="s">
        <v>8</v>
      </c>
      <c r="C165" s="92" t="s">
        <v>122</v>
      </c>
      <c r="D165" s="97">
        <v>135633006</v>
      </c>
      <c r="E165" s="98">
        <v>9706732103</v>
      </c>
      <c r="F165" s="92" t="s">
        <v>7</v>
      </c>
      <c r="H165" s="99">
        <v>37535</v>
      </c>
      <c r="I165" s="100">
        <f ca="1">DATEDIF(H165,TODAY(),"Y")</f>
        <v>15</v>
      </c>
      <c r="J165" s="101"/>
      <c r="K165" s="102">
        <v>4</v>
      </c>
      <c r="L165" s="103">
        <v>65808</v>
      </c>
      <c r="M165" s="103"/>
    </row>
    <row r="166" spans="1:14" x14ac:dyDescent="0.25">
      <c r="A166" s="92" t="s">
        <v>579</v>
      </c>
      <c r="B166" s="96" t="s">
        <v>49</v>
      </c>
      <c r="C166" s="92" t="s">
        <v>434</v>
      </c>
      <c r="D166" s="97">
        <v>504914685</v>
      </c>
      <c r="E166" s="98">
        <v>9705250630</v>
      </c>
      <c r="F166" s="92" t="s">
        <v>11</v>
      </c>
      <c r="H166" s="99">
        <v>37140</v>
      </c>
      <c r="I166" s="100">
        <f ca="1">DATEDIF(H166,TODAY(),"Y")</f>
        <v>16</v>
      </c>
      <c r="J166" s="101" t="s">
        <v>4</v>
      </c>
      <c r="K166" s="102">
        <v>4</v>
      </c>
      <c r="L166" s="103">
        <v>39852</v>
      </c>
      <c r="M166" s="103"/>
    </row>
    <row r="167" spans="1:14" x14ac:dyDescent="0.25">
      <c r="A167" s="92" t="s">
        <v>714</v>
      </c>
      <c r="B167" s="96" t="s">
        <v>8</v>
      </c>
      <c r="C167" s="92" t="s">
        <v>680</v>
      </c>
      <c r="D167" s="97">
        <v>905675120</v>
      </c>
      <c r="E167" s="98">
        <v>3032526124</v>
      </c>
      <c r="F167" s="92" t="s">
        <v>11</v>
      </c>
      <c r="H167" s="99">
        <v>36263</v>
      </c>
      <c r="I167" s="100">
        <f ca="1">DATEDIF(H167,TODAY(),"Y")</f>
        <v>18</v>
      </c>
      <c r="J167" s="101" t="s">
        <v>27</v>
      </c>
      <c r="K167" s="102">
        <v>3</v>
      </c>
      <c r="L167" s="103">
        <v>93096</v>
      </c>
      <c r="M167" s="103"/>
    </row>
    <row r="168" spans="1:14" x14ac:dyDescent="0.25">
      <c r="A168" s="92" t="s">
        <v>218</v>
      </c>
      <c r="B168" s="96" t="s">
        <v>8</v>
      </c>
      <c r="C168" s="92" t="s">
        <v>196</v>
      </c>
      <c r="D168" s="97">
        <v>953109212</v>
      </c>
      <c r="E168" s="98">
        <v>9701664940</v>
      </c>
      <c r="F168" s="92" t="s">
        <v>11</v>
      </c>
      <c r="H168" s="99">
        <v>41494</v>
      </c>
      <c r="I168" s="100">
        <f ca="1">DATEDIF(H168,TODAY(),"Y")</f>
        <v>4</v>
      </c>
      <c r="J168" s="101" t="s">
        <v>27</v>
      </c>
      <c r="K168" s="102">
        <v>4</v>
      </c>
      <c r="L168" s="103">
        <v>70980</v>
      </c>
      <c r="M168" s="103"/>
    </row>
    <row r="169" spans="1:14" x14ac:dyDescent="0.25">
      <c r="A169" s="92" t="s">
        <v>135</v>
      </c>
      <c r="B169" s="96" t="s">
        <v>20</v>
      </c>
      <c r="C169" s="92" t="s">
        <v>122</v>
      </c>
      <c r="D169" s="97">
        <v>548704405</v>
      </c>
      <c r="E169" s="98">
        <v>7196458440</v>
      </c>
      <c r="F169" s="92" t="s">
        <v>7</v>
      </c>
      <c r="H169" s="99">
        <v>37462</v>
      </c>
      <c r="I169" s="100">
        <f ca="1">DATEDIF(H169,TODAY(),"Y")</f>
        <v>15</v>
      </c>
      <c r="J169" s="101"/>
      <c r="K169" s="102">
        <v>4</v>
      </c>
      <c r="L169" s="103">
        <v>72960</v>
      </c>
      <c r="M169" s="103"/>
    </row>
    <row r="170" spans="1:14" x14ac:dyDescent="0.25">
      <c r="A170" s="92" t="s">
        <v>539</v>
      </c>
      <c r="B170" s="96" t="s">
        <v>20</v>
      </c>
      <c r="C170" s="92" t="s">
        <v>434</v>
      </c>
      <c r="D170" s="97">
        <v>384454025</v>
      </c>
      <c r="E170" s="98">
        <v>7192064219</v>
      </c>
      <c r="F170" s="92" t="s">
        <v>7</v>
      </c>
      <c r="H170" s="99">
        <v>37511</v>
      </c>
      <c r="I170" s="100">
        <f ca="1">DATEDIF(H170,TODAY(),"Y")</f>
        <v>15</v>
      </c>
      <c r="J170" s="101"/>
      <c r="K170" s="102">
        <v>4</v>
      </c>
      <c r="L170" s="103">
        <v>28572</v>
      </c>
      <c r="M170" s="103"/>
    </row>
    <row r="171" spans="1:14" x14ac:dyDescent="0.25">
      <c r="A171" s="92" t="s">
        <v>460</v>
      </c>
      <c r="B171" s="96" t="s">
        <v>8</v>
      </c>
      <c r="C171" s="92" t="s">
        <v>434</v>
      </c>
      <c r="D171" s="97">
        <v>167058119</v>
      </c>
      <c r="E171" s="98">
        <v>3037237007</v>
      </c>
      <c r="F171" s="92" t="s">
        <v>0</v>
      </c>
      <c r="H171" s="99">
        <v>38786</v>
      </c>
      <c r="I171" s="100">
        <f ca="1">DATEDIF(H171,TODAY(),"Y")</f>
        <v>11</v>
      </c>
      <c r="J171" s="101"/>
      <c r="K171" s="102">
        <v>1</v>
      </c>
      <c r="L171" s="103">
        <v>10670</v>
      </c>
      <c r="M171" s="103"/>
    </row>
    <row r="172" spans="1:14" x14ac:dyDescent="0.25">
      <c r="A172" s="92" t="s">
        <v>454</v>
      </c>
      <c r="B172" s="96" t="s">
        <v>16</v>
      </c>
      <c r="C172" s="92" t="s">
        <v>434</v>
      </c>
      <c r="D172" s="97">
        <v>405396173</v>
      </c>
      <c r="E172" s="98">
        <v>5051777060</v>
      </c>
      <c r="F172" s="92" t="s">
        <v>11</v>
      </c>
      <c r="H172" s="99">
        <v>39789</v>
      </c>
      <c r="I172" s="100">
        <f ca="1">DATEDIF(H172,TODAY(),"Y")</f>
        <v>8</v>
      </c>
      <c r="J172" s="101" t="s">
        <v>14</v>
      </c>
      <c r="K172" s="102">
        <v>4</v>
      </c>
      <c r="L172" s="103">
        <v>82452</v>
      </c>
      <c r="M172" s="103"/>
    </row>
    <row r="173" spans="1:14" x14ac:dyDescent="0.25">
      <c r="A173" s="92" t="s">
        <v>293</v>
      </c>
      <c r="B173" s="96" t="s">
        <v>8</v>
      </c>
      <c r="C173" s="92" t="s">
        <v>285</v>
      </c>
      <c r="D173" s="97">
        <v>852430023</v>
      </c>
      <c r="E173" s="98">
        <v>9705506190</v>
      </c>
      <c r="F173" s="92" t="s">
        <v>5</v>
      </c>
      <c r="H173" s="99">
        <v>34168</v>
      </c>
      <c r="I173" s="100">
        <f ca="1">DATEDIF(H173,TODAY(),"Y")</f>
        <v>24</v>
      </c>
      <c r="J173" s="101" t="s">
        <v>27</v>
      </c>
      <c r="K173" s="102">
        <v>1</v>
      </c>
      <c r="L173" s="103">
        <v>29778</v>
      </c>
      <c r="M173" s="103"/>
    </row>
    <row r="174" spans="1:14" x14ac:dyDescent="0.25">
      <c r="A174" s="92" t="s">
        <v>456</v>
      </c>
      <c r="B174" s="96" t="s">
        <v>8</v>
      </c>
      <c r="C174" s="92" t="s">
        <v>434</v>
      </c>
      <c r="D174" s="97">
        <v>399060898</v>
      </c>
      <c r="E174" s="98">
        <v>9705197037</v>
      </c>
      <c r="F174" s="92" t="s">
        <v>7</v>
      </c>
      <c r="H174" s="99">
        <v>39377</v>
      </c>
      <c r="I174" s="100">
        <f ca="1">DATEDIF(H174,TODAY(),"Y")</f>
        <v>10</v>
      </c>
      <c r="J174" s="101"/>
      <c r="K174" s="102">
        <v>4</v>
      </c>
      <c r="L174" s="103">
        <v>45576</v>
      </c>
      <c r="M174" s="103"/>
    </row>
    <row r="175" spans="1:14" x14ac:dyDescent="0.25">
      <c r="A175" s="92" t="s">
        <v>713</v>
      </c>
      <c r="B175" s="96" t="s">
        <v>20</v>
      </c>
      <c r="C175" s="92" t="s">
        <v>680</v>
      </c>
      <c r="D175" s="97">
        <v>242099349</v>
      </c>
      <c r="E175" s="98">
        <v>5056576057</v>
      </c>
      <c r="F175" s="92" t="s">
        <v>11</v>
      </c>
      <c r="H175" s="99">
        <v>41557</v>
      </c>
      <c r="I175" s="100">
        <f ca="1">DATEDIF(H175,TODAY(),"Y")</f>
        <v>4</v>
      </c>
      <c r="J175" s="101" t="s">
        <v>27</v>
      </c>
      <c r="K175" s="102">
        <v>3</v>
      </c>
      <c r="L175" s="103">
        <v>93384</v>
      </c>
      <c r="M175" s="103"/>
    </row>
    <row r="176" spans="1:14" x14ac:dyDescent="0.25">
      <c r="A176" s="92" t="s">
        <v>588</v>
      </c>
      <c r="B176" s="96" t="s">
        <v>8</v>
      </c>
      <c r="C176" s="92" t="s">
        <v>587</v>
      </c>
      <c r="D176" s="97">
        <v>771953685</v>
      </c>
      <c r="E176" s="98">
        <v>3036739978</v>
      </c>
      <c r="F176" s="92" t="s">
        <v>0</v>
      </c>
      <c r="H176" s="99">
        <v>39002</v>
      </c>
      <c r="I176" s="100">
        <f ca="1">DATEDIF(H176,TODAY(),"Y")</f>
        <v>11</v>
      </c>
      <c r="J176" s="101" t="s">
        <v>4</v>
      </c>
      <c r="K176" s="102">
        <v>5</v>
      </c>
      <c r="L176" s="103">
        <v>102156</v>
      </c>
      <c r="M176" s="103"/>
    </row>
    <row r="177" spans="1:15" x14ac:dyDescent="0.25">
      <c r="A177" s="92" t="s">
        <v>228</v>
      </c>
      <c r="B177" s="96" t="s">
        <v>12</v>
      </c>
      <c r="C177" s="92" t="s">
        <v>196</v>
      </c>
      <c r="D177" s="97">
        <v>265323292</v>
      </c>
      <c r="E177" s="98">
        <v>3032939413</v>
      </c>
      <c r="F177" s="92" t="s">
        <v>11</v>
      </c>
      <c r="H177" s="99">
        <v>37192</v>
      </c>
      <c r="I177" s="100">
        <f ca="1">DATEDIF(H177,TODAY(),"Y")</f>
        <v>16</v>
      </c>
      <c r="J177" s="101" t="s">
        <v>18</v>
      </c>
      <c r="K177" s="102">
        <v>4</v>
      </c>
      <c r="L177" s="103">
        <v>54000</v>
      </c>
      <c r="M177" s="103"/>
    </row>
    <row r="178" spans="1:15" x14ac:dyDescent="0.25">
      <c r="A178" s="92" t="s">
        <v>559</v>
      </c>
      <c r="B178" s="96" t="s">
        <v>49</v>
      </c>
      <c r="C178" s="92" t="s">
        <v>434</v>
      </c>
      <c r="D178" s="97">
        <v>575270646</v>
      </c>
      <c r="E178" s="98">
        <v>5057819805</v>
      </c>
      <c r="F178" s="92" t="s">
        <v>11</v>
      </c>
      <c r="H178" s="99">
        <v>40404</v>
      </c>
      <c r="I178" s="100">
        <f ca="1">DATEDIF(H178,TODAY(),"Y")</f>
        <v>7</v>
      </c>
      <c r="J178" s="101" t="s">
        <v>4</v>
      </c>
      <c r="K178" s="102">
        <v>2</v>
      </c>
      <c r="L178" s="103">
        <v>55464</v>
      </c>
      <c r="M178" s="103"/>
    </row>
    <row r="179" spans="1:15" x14ac:dyDescent="0.25">
      <c r="A179" s="92" t="s">
        <v>345</v>
      </c>
      <c r="B179" s="96" t="s">
        <v>49</v>
      </c>
      <c r="C179" s="92" t="s">
        <v>302</v>
      </c>
      <c r="D179" s="97">
        <v>213741822</v>
      </c>
      <c r="E179" s="98">
        <v>3031780498</v>
      </c>
      <c r="F179" s="92" t="s">
        <v>7</v>
      </c>
      <c r="H179" s="99">
        <v>36977</v>
      </c>
      <c r="I179" s="100">
        <f ca="1">DATEDIF(H179,TODAY(),"Y")</f>
        <v>16</v>
      </c>
      <c r="J179" s="101"/>
      <c r="K179" s="102">
        <v>4</v>
      </c>
      <c r="L179" s="103">
        <v>75996</v>
      </c>
      <c r="M179" s="103"/>
    </row>
    <row r="180" spans="1:15" x14ac:dyDescent="0.25">
      <c r="A180" s="92" t="s">
        <v>182</v>
      </c>
      <c r="B180" s="96" t="s">
        <v>8</v>
      </c>
      <c r="C180" s="92" t="s">
        <v>122</v>
      </c>
      <c r="D180" s="97">
        <v>100703382</v>
      </c>
      <c r="E180" s="98">
        <v>5055157047</v>
      </c>
      <c r="F180" s="92" t="s">
        <v>11</v>
      </c>
      <c r="H180" s="99">
        <v>35216</v>
      </c>
      <c r="I180" s="100">
        <f ca="1">DATEDIF(H180,TODAY(),"Y")</f>
        <v>21</v>
      </c>
      <c r="J180" s="101" t="s">
        <v>4</v>
      </c>
      <c r="K180" s="102">
        <v>4</v>
      </c>
      <c r="L180" s="103">
        <v>65040</v>
      </c>
      <c r="M180" s="103"/>
    </row>
    <row r="181" spans="1:15" x14ac:dyDescent="0.25">
      <c r="A181" s="92" t="s">
        <v>747</v>
      </c>
      <c r="B181" s="96" t="s">
        <v>8</v>
      </c>
      <c r="C181" s="92" t="s">
        <v>745</v>
      </c>
      <c r="D181" s="97">
        <v>533976888</v>
      </c>
      <c r="E181" s="98">
        <v>7192572783</v>
      </c>
      <c r="F181" s="92" t="s">
        <v>11</v>
      </c>
      <c r="H181" s="99">
        <v>37270</v>
      </c>
      <c r="I181" s="100">
        <f ca="1">DATEDIF(H181,TODAY(),"Y")</f>
        <v>15</v>
      </c>
      <c r="J181" s="101" t="s">
        <v>14</v>
      </c>
      <c r="K181" s="102">
        <v>1</v>
      </c>
      <c r="L181" s="103">
        <v>57420</v>
      </c>
      <c r="M181" s="103"/>
    </row>
    <row r="182" spans="1:15" x14ac:dyDescent="0.25">
      <c r="A182" s="117" t="s">
        <v>785</v>
      </c>
      <c r="B182" s="96" t="s">
        <v>12</v>
      </c>
      <c r="C182" s="117" t="s">
        <v>778</v>
      </c>
      <c r="D182" s="118">
        <v>411526157</v>
      </c>
      <c r="E182" s="119">
        <v>7195818082</v>
      </c>
      <c r="F182" s="117" t="s">
        <v>0</v>
      </c>
      <c r="G182" s="117"/>
      <c r="H182" s="99">
        <v>34902</v>
      </c>
      <c r="I182" s="100">
        <f ca="1">DATEDIF(H182,TODAY(),"Y")</f>
        <v>22</v>
      </c>
      <c r="J182" s="101"/>
      <c r="K182" s="102">
        <v>2</v>
      </c>
      <c r="L182" s="103">
        <v>42816</v>
      </c>
      <c r="M182" s="103"/>
      <c r="N182" s="120"/>
      <c r="O182" s="122"/>
    </row>
    <row r="183" spans="1:15" x14ac:dyDescent="0.25">
      <c r="A183" s="92" t="s">
        <v>648</v>
      </c>
      <c r="B183" s="96" t="s">
        <v>49</v>
      </c>
      <c r="C183" s="92" t="s">
        <v>641</v>
      </c>
      <c r="D183" s="97">
        <v>581823751</v>
      </c>
      <c r="E183" s="98">
        <v>9708577225</v>
      </c>
      <c r="F183" s="92" t="s">
        <v>7</v>
      </c>
      <c r="H183" s="99">
        <v>38723</v>
      </c>
      <c r="I183" s="100">
        <f ca="1">DATEDIF(H183,TODAY(),"Y")</f>
        <v>11</v>
      </c>
      <c r="J183" s="101"/>
      <c r="K183" s="102">
        <v>2</v>
      </c>
      <c r="L183" s="103">
        <v>88068</v>
      </c>
      <c r="M183" s="103"/>
    </row>
    <row r="184" spans="1:15" x14ac:dyDescent="0.25">
      <c r="A184" s="92" t="s">
        <v>159</v>
      </c>
      <c r="B184" s="96" t="s">
        <v>8</v>
      </c>
      <c r="C184" s="92" t="s">
        <v>122</v>
      </c>
      <c r="D184" s="97">
        <v>622200296</v>
      </c>
      <c r="E184" s="98">
        <v>5056306545</v>
      </c>
      <c r="F184" s="92" t="s">
        <v>11</v>
      </c>
      <c r="H184" s="99">
        <v>34741</v>
      </c>
      <c r="I184" s="100">
        <f ca="1">DATEDIF(H184,TODAY(),"Y")</f>
        <v>22</v>
      </c>
      <c r="J184" s="101" t="s">
        <v>4</v>
      </c>
      <c r="K184" s="102">
        <v>3</v>
      </c>
      <c r="L184" s="103">
        <v>78685</v>
      </c>
      <c r="M184" s="103"/>
    </row>
    <row r="185" spans="1:15" x14ac:dyDescent="0.25">
      <c r="A185" s="92" t="s">
        <v>481</v>
      </c>
      <c r="B185" s="96" t="s">
        <v>20</v>
      </c>
      <c r="C185" s="92" t="s">
        <v>434</v>
      </c>
      <c r="D185" s="97">
        <v>527185620</v>
      </c>
      <c r="E185" s="98">
        <v>5054627771</v>
      </c>
      <c r="F185" s="92" t="s">
        <v>11</v>
      </c>
      <c r="H185" s="99">
        <v>41326</v>
      </c>
      <c r="I185" s="100">
        <f ca="1">DATEDIF(H185,TODAY(),"Y")</f>
        <v>4</v>
      </c>
      <c r="J185" s="101" t="s">
        <v>18</v>
      </c>
      <c r="K185" s="102">
        <v>5</v>
      </c>
      <c r="L185" s="103">
        <v>42360</v>
      </c>
      <c r="M185" s="103"/>
    </row>
    <row r="186" spans="1:15" x14ac:dyDescent="0.25">
      <c r="A186" s="92" t="s">
        <v>231</v>
      </c>
      <c r="B186" s="96" t="s">
        <v>2</v>
      </c>
      <c r="C186" s="92" t="s">
        <v>196</v>
      </c>
      <c r="D186" s="97">
        <v>868364739</v>
      </c>
      <c r="E186" s="98">
        <v>5055255121</v>
      </c>
      <c r="F186" s="92" t="s">
        <v>5</v>
      </c>
      <c r="H186" s="99">
        <v>41349</v>
      </c>
      <c r="I186" s="100">
        <f ca="1">DATEDIF(H186,TODAY(),"Y")</f>
        <v>4</v>
      </c>
      <c r="J186" s="101" t="s">
        <v>4</v>
      </c>
      <c r="K186" s="102">
        <v>1</v>
      </c>
      <c r="L186" s="103">
        <v>14172</v>
      </c>
      <c r="M186" s="103"/>
    </row>
    <row r="187" spans="1:15" x14ac:dyDescent="0.25">
      <c r="A187" s="92" t="s">
        <v>585</v>
      </c>
      <c r="B187" s="96" t="s">
        <v>12</v>
      </c>
      <c r="C187" s="92" t="s">
        <v>434</v>
      </c>
      <c r="D187" s="97">
        <v>240272873</v>
      </c>
      <c r="E187" s="98">
        <v>9708912054</v>
      </c>
      <c r="F187" s="92" t="s">
        <v>7</v>
      </c>
      <c r="H187" s="99">
        <v>39968</v>
      </c>
      <c r="I187" s="100">
        <f ca="1">DATEDIF(H187,TODAY(),"Y")</f>
        <v>8</v>
      </c>
      <c r="J187" s="101"/>
      <c r="K187" s="102">
        <v>4</v>
      </c>
      <c r="L187" s="103">
        <v>96396</v>
      </c>
      <c r="M187" s="103"/>
    </row>
    <row r="188" spans="1:15" x14ac:dyDescent="0.25">
      <c r="A188" s="92" t="s">
        <v>336</v>
      </c>
      <c r="B188" s="96" t="s">
        <v>16</v>
      </c>
      <c r="C188" s="92" t="s">
        <v>302</v>
      </c>
      <c r="D188" s="97">
        <v>724193735</v>
      </c>
      <c r="E188" s="98">
        <v>5058627048</v>
      </c>
      <c r="F188" s="92" t="s">
        <v>11</v>
      </c>
      <c r="H188" s="99">
        <v>34676</v>
      </c>
      <c r="I188" s="100">
        <f ca="1">DATEDIF(H188,TODAY(),"Y")</f>
        <v>22</v>
      </c>
      <c r="J188" s="101" t="s">
        <v>18</v>
      </c>
      <c r="K188" s="102">
        <v>2</v>
      </c>
      <c r="L188" s="103">
        <v>51828</v>
      </c>
      <c r="M188" s="103"/>
    </row>
    <row r="189" spans="1:15" x14ac:dyDescent="0.25">
      <c r="A189" s="92" t="s">
        <v>40</v>
      </c>
      <c r="B189" s="96" t="s">
        <v>8</v>
      </c>
      <c r="C189" s="92" t="s">
        <v>24</v>
      </c>
      <c r="D189" s="97">
        <v>891224981</v>
      </c>
      <c r="E189" s="98">
        <v>9706391402</v>
      </c>
      <c r="F189" s="92" t="s">
        <v>5</v>
      </c>
      <c r="H189" s="99">
        <v>35196</v>
      </c>
      <c r="I189" s="100">
        <f ca="1">DATEDIF(H189,TODAY(),"Y")</f>
        <v>21</v>
      </c>
      <c r="J189" s="101" t="s">
        <v>14</v>
      </c>
      <c r="K189" s="102">
        <v>4</v>
      </c>
      <c r="L189" s="103">
        <v>13476</v>
      </c>
      <c r="M189" s="103"/>
    </row>
    <row r="190" spans="1:15" x14ac:dyDescent="0.25">
      <c r="A190" s="92" t="s">
        <v>500</v>
      </c>
      <c r="B190" s="96" t="s">
        <v>8</v>
      </c>
      <c r="C190" s="92" t="s">
        <v>434</v>
      </c>
      <c r="D190" s="97">
        <v>428024993</v>
      </c>
      <c r="E190" s="98">
        <v>7196410575</v>
      </c>
      <c r="F190" s="92" t="s">
        <v>7</v>
      </c>
      <c r="H190" s="99">
        <v>34830</v>
      </c>
      <c r="I190" s="100">
        <f ca="1">DATEDIF(H190,TODAY(),"Y")</f>
        <v>22</v>
      </c>
      <c r="J190" s="101"/>
      <c r="K190" s="102">
        <v>3</v>
      </c>
      <c r="L190" s="103">
        <v>38628</v>
      </c>
      <c r="M190" s="103"/>
    </row>
    <row r="191" spans="1:15" x14ac:dyDescent="0.25">
      <c r="A191" s="92" t="s">
        <v>82</v>
      </c>
      <c r="B191" s="96" t="s">
        <v>8</v>
      </c>
      <c r="C191" s="92" t="s">
        <v>24</v>
      </c>
      <c r="D191" s="97">
        <v>794814501</v>
      </c>
      <c r="E191" s="98">
        <v>9705604891</v>
      </c>
      <c r="F191" s="92" t="s">
        <v>7</v>
      </c>
      <c r="H191" s="99">
        <v>41291</v>
      </c>
      <c r="I191" s="100">
        <f ca="1">DATEDIF(H191,TODAY(),"Y")</f>
        <v>4</v>
      </c>
      <c r="J191" s="101"/>
      <c r="K191" s="102">
        <v>3</v>
      </c>
      <c r="L191" s="103">
        <v>96875</v>
      </c>
      <c r="M191" s="103"/>
    </row>
    <row r="192" spans="1:15" x14ac:dyDescent="0.25">
      <c r="A192" s="92" t="s">
        <v>283</v>
      </c>
      <c r="B192" s="96" t="s">
        <v>8</v>
      </c>
      <c r="C192" s="92" t="s">
        <v>196</v>
      </c>
      <c r="D192" s="97">
        <v>528258211</v>
      </c>
      <c r="E192" s="98">
        <v>3034727385</v>
      </c>
      <c r="F192" s="92" t="s">
        <v>11</v>
      </c>
      <c r="H192" s="99">
        <v>34184</v>
      </c>
      <c r="I192" s="100">
        <f ca="1">DATEDIF(H192,TODAY(),"Y")</f>
        <v>24</v>
      </c>
      <c r="J192" s="101" t="s">
        <v>27</v>
      </c>
      <c r="K192" s="102">
        <v>4</v>
      </c>
      <c r="L192" s="103">
        <v>55332</v>
      </c>
      <c r="M192" s="103"/>
    </row>
    <row r="193" spans="1:13" x14ac:dyDescent="0.25">
      <c r="A193" s="92" t="s">
        <v>301</v>
      </c>
      <c r="B193" s="96" t="s">
        <v>8</v>
      </c>
      <c r="C193" s="92" t="s">
        <v>285</v>
      </c>
      <c r="D193" s="97">
        <v>174483231</v>
      </c>
      <c r="E193" s="98">
        <v>5056733291</v>
      </c>
      <c r="F193" s="92" t="s">
        <v>11</v>
      </c>
      <c r="H193" s="99">
        <v>34242</v>
      </c>
      <c r="I193" s="100">
        <f ca="1">DATEDIF(H193,TODAY(),"Y")</f>
        <v>24</v>
      </c>
      <c r="J193" s="101" t="s">
        <v>4</v>
      </c>
      <c r="K193" s="102">
        <v>3</v>
      </c>
      <c r="L193" s="103">
        <v>49128</v>
      </c>
      <c r="M193" s="103"/>
    </row>
    <row r="194" spans="1:13" x14ac:dyDescent="0.25">
      <c r="A194" s="92" t="s">
        <v>626</v>
      </c>
      <c r="B194" s="96" t="s">
        <v>20</v>
      </c>
      <c r="C194" s="92" t="s">
        <v>596</v>
      </c>
      <c r="D194" s="97">
        <v>518690148</v>
      </c>
      <c r="E194" s="98">
        <v>9706500529</v>
      </c>
      <c r="F194" s="92" t="s">
        <v>11</v>
      </c>
      <c r="H194" s="99">
        <v>41455</v>
      </c>
      <c r="I194" s="100">
        <f ca="1">DATEDIF(H194,TODAY(),"Y")</f>
        <v>4</v>
      </c>
      <c r="J194" s="101" t="s">
        <v>27</v>
      </c>
      <c r="K194" s="102">
        <v>4</v>
      </c>
      <c r="L194" s="103">
        <v>39168</v>
      </c>
      <c r="M194" s="103"/>
    </row>
    <row r="195" spans="1:13" x14ac:dyDescent="0.25">
      <c r="A195" s="92" t="s">
        <v>634</v>
      </c>
      <c r="B195" s="96" t="s">
        <v>8</v>
      </c>
      <c r="C195" s="92" t="s">
        <v>596</v>
      </c>
      <c r="D195" s="97">
        <v>110184347</v>
      </c>
      <c r="E195" s="98">
        <v>7196166452</v>
      </c>
      <c r="F195" s="92" t="s">
        <v>11</v>
      </c>
      <c r="H195" s="99">
        <v>36309</v>
      </c>
      <c r="I195" s="100">
        <f ca="1">DATEDIF(H195,TODAY(),"Y")</f>
        <v>18</v>
      </c>
      <c r="J195" s="101" t="s">
        <v>4</v>
      </c>
      <c r="K195" s="102">
        <v>5</v>
      </c>
      <c r="L195" s="103">
        <v>76536</v>
      </c>
      <c r="M195" s="103"/>
    </row>
    <row r="196" spans="1:13" x14ac:dyDescent="0.25">
      <c r="A196" s="92" t="s">
        <v>398</v>
      </c>
      <c r="B196" s="96" t="s">
        <v>20</v>
      </c>
      <c r="C196" s="92" t="s">
        <v>374</v>
      </c>
      <c r="D196" s="97">
        <v>247406371</v>
      </c>
      <c r="E196" s="98">
        <v>3035299873</v>
      </c>
      <c r="F196" s="92" t="s">
        <v>5</v>
      </c>
      <c r="H196" s="99">
        <v>41407</v>
      </c>
      <c r="I196" s="100">
        <f ca="1">DATEDIF(H196,TODAY(),"Y")</f>
        <v>4</v>
      </c>
      <c r="J196" s="101" t="s">
        <v>18</v>
      </c>
      <c r="K196" s="102">
        <v>3</v>
      </c>
      <c r="L196" s="103">
        <v>24048</v>
      </c>
      <c r="M196" s="103"/>
    </row>
    <row r="197" spans="1:13" x14ac:dyDescent="0.25">
      <c r="A197" s="92" t="s">
        <v>224</v>
      </c>
      <c r="B197" s="96" t="s">
        <v>16</v>
      </c>
      <c r="C197" s="92" t="s">
        <v>196</v>
      </c>
      <c r="D197" s="97">
        <v>217968415</v>
      </c>
      <c r="E197" s="98">
        <v>5052814530</v>
      </c>
      <c r="F197" s="92" t="s">
        <v>11</v>
      </c>
      <c r="H197" s="99">
        <v>36877</v>
      </c>
      <c r="I197" s="100">
        <f ca="1">DATEDIF(H197,TODAY(),"Y")</f>
        <v>16</v>
      </c>
      <c r="J197" s="101" t="s">
        <v>27</v>
      </c>
      <c r="K197" s="102">
        <v>3</v>
      </c>
      <c r="L197" s="103">
        <v>27444</v>
      </c>
      <c r="M197" s="103"/>
    </row>
    <row r="198" spans="1:13" x14ac:dyDescent="0.25">
      <c r="A198" s="92" t="s">
        <v>683</v>
      </c>
      <c r="B198" s="96" t="s">
        <v>2</v>
      </c>
      <c r="C198" s="92" t="s">
        <v>680</v>
      </c>
      <c r="D198" s="97">
        <v>964243524</v>
      </c>
      <c r="E198" s="98">
        <v>3032339143</v>
      </c>
      <c r="F198" s="92" t="s">
        <v>11</v>
      </c>
      <c r="H198" s="99">
        <v>36052</v>
      </c>
      <c r="I198" s="100">
        <f ca="1">DATEDIF(H198,TODAY(),"Y")</f>
        <v>19</v>
      </c>
      <c r="J198" s="101" t="s">
        <v>4</v>
      </c>
      <c r="K198" s="102">
        <v>5</v>
      </c>
      <c r="L198" s="103">
        <v>81468</v>
      </c>
      <c r="M198" s="103"/>
    </row>
    <row r="199" spans="1:13" x14ac:dyDescent="0.25">
      <c r="A199" s="92" t="s">
        <v>185</v>
      </c>
      <c r="B199" s="96" t="s">
        <v>20</v>
      </c>
      <c r="C199" s="92" t="s">
        <v>122</v>
      </c>
      <c r="D199" s="97">
        <v>863736129</v>
      </c>
      <c r="E199" s="98">
        <v>7192778445</v>
      </c>
      <c r="F199" s="92" t="s">
        <v>5</v>
      </c>
      <c r="H199" s="99">
        <v>36744</v>
      </c>
      <c r="I199" s="100">
        <f ca="1">DATEDIF(H199,TODAY(),"Y")</f>
        <v>17</v>
      </c>
      <c r="J199" s="101" t="s">
        <v>18</v>
      </c>
      <c r="K199" s="102">
        <v>2</v>
      </c>
      <c r="L199" s="103">
        <v>51288</v>
      </c>
      <c r="M199" s="103"/>
    </row>
    <row r="200" spans="1:13" x14ac:dyDescent="0.25">
      <c r="A200" s="92" t="s">
        <v>513</v>
      </c>
      <c r="B200" s="96" t="s">
        <v>8</v>
      </c>
      <c r="C200" s="92" t="s">
        <v>434</v>
      </c>
      <c r="D200" s="97">
        <v>482927373</v>
      </c>
      <c r="E200" s="98">
        <v>9708413271</v>
      </c>
      <c r="F200" s="92" t="s">
        <v>11</v>
      </c>
      <c r="H200" s="99">
        <v>36582</v>
      </c>
      <c r="I200" s="100">
        <f ca="1">DATEDIF(H200,TODAY(),"Y")</f>
        <v>17</v>
      </c>
      <c r="J200" s="101" t="s">
        <v>18</v>
      </c>
      <c r="K200" s="102">
        <v>2</v>
      </c>
      <c r="L200" s="103">
        <v>38868</v>
      </c>
      <c r="M200" s="103"/>
    </row>
    <row r="201" spans="1:13" x14ac:dyDescent="0.25">
      <c r="A201" s="92" t="s">
        <v>545</v>
      </c>
      <c r="B201" s="96" t="s">
        <v>12</v>
      </c>
      <c r="C201" s="92" t="s">
        <v>434</v>
      </c>
      <c r="D201" s="97">
        <v>317844971</v>
      </c>
      <c r="E201" s="98">
        <v>5053557946</v>
      </c>
      <c r="F201" s="92" t="s">
        <v>7</v>
      </c>
      <c r="H201" s="99">
        <v>36983</v>
      </c>
      <c r="I201" s="100">
        <f ca="1">DATEDIF(H201,TODAY(),"Y")</f>
        <v>16</v>
      </c>
      <c r="J201" s="101"/>
      <c r="K201" s="102">
        <v>1</v>
      </c>
      <c r="L201" s="103">
        <v>92292</v>
      </c>
      <c r="M201" s="103"/>
    </row>
    <row r="202" spans="1:13" x14ac:dyDescent="0.25">
      <c r="A202" s="92" t="s">
        <v>653</v>
      </c>
      <c r="B202" s="96" t="s">
        <v>20</v>
      </c>
      <c r="C202" s="92" t="s">
        <v>641</v>
      </c>
      <c r="D202" s="97">
        <v>197789466</v>
      </c>
      <c r="E202" s="98">
        <v>3031472895</v>
      </c>
      <c r="F202" s="92" t="s">
        <v>7</v>
      </c>
      <c r="H202" s="99">
        <v>36793</v>
      </c>
      <c r="I202" s="100">
        <f ca="1">DATEDIF(H202,TODAY(),"Y")</f>
        <v>17</v>
      </c>
      <c r="J202" s="101"/>
      <c r="K202" s="102">
        <v>1</v>
      </c>
      <c r="L202" s="103">
        <v>91224</v>
      </c>
      <c r="M202" s="103"/>
    </row>
    <row r="203" spans="1:13" x14ac:dyDescent="0.25">
      <c r="A203" s="92" t="s">
        <v>440</v>
      </c>
      <c r="B203" s="96" t="s">
        <v>49</v>
      </c>
      <c r="C203" s="92" t="s">
        <v>434</v>
      </c>
      <c r="D203" s="97">
        <v>177332873</v>
      </c>
      <c r="E203" s="98">
        <v>9705915044</v>
      </c>
      <c r="F203" s="92" t="s">
        <v>11</v>
      </c>
      <c r="H203" s="99">
        <v>37469</v>
      </c>
      <c r="I203" s="100">
        <f ca="1">DATEDIF(H203,TODAY(),"Y")</f>
        <v>15</v>
      </c>
      <c r="J203" s="101" t="s">
        <v>4</v>
      </c>
      <c r="K203" s="102">
        <v>3</v>
      </c>
      <c r="L203" s="103">
        <v>48072</v>
      </c>
      <c r="M203" s="103"/>
    </row>
    <row r="204" spans="1:13" x14ac:dyDescent="0.25">
      <c r="A204" s="92" t="s">
        <v>388</v>
      </c>
      <c r="B204" s="96" t="s">
        <v>8</v>
      </c>
      <c r="C204" s="92" t="s">
        <v>374</v>
      </c>
      <c r="D204" s="97">
        <v>385074661</v>
      </c>
      <c r="E204" s="98">
        <v>9707451745</v>
      </c>
      <c r="F204" s="92" t="s">
        <v>11</v>
      </c>
      <c r="H204" s="99">
        <v>35931</v>
      </c>
      <c r="I204" s="100">
        <f ca="1">DATEDIF(H204,TODAY(),"Y")</f>
        <v>19</v>
      </c>
      <c r="J204" s="101" t="s">
        <v>14</v>
      </c>
      <c r="K204" s="102">
        <v>2</v>
      </c>
      <c r="L204" s="103">
        <v>80304</v>
      </c>
      <c r="M204" s="103"/>
    </row>
    <row r="205" spans="1:13" x14ac:dyDescent="0.25">
      <c r="A205" s="92" t="s">
        <v>147</v>
      </c>
      <c r="B205" s="96" t="s">
        <v>8</v>
      </c>
      <c r="C205" s="92" t="s">
        <v>122</v>
      </c>
      <c r="D205" s="97">
        <v>784064156</v>
      </c>
      <c r="E205" s="98">
        <v>7193355152</v>
      </c>
      <c r="F205" s="92" t="s">
        <v>11</v>
      </c>
      <c r="H205" s="99">
        <v>34660</v>
      </c>
      <c r="I205" s="100">
        <f ca="1">DATEDIF(H205,TODAY(),"Y")</f>
        <v>23</v>
      </c>
      <c r="J205" s="101" t="s">
        <v>4</v>
      </c>
      <c r="K205" s="102">
        <v>1</v>
      </c>
      <c r="L205" s="103">
        <v>65796</v>
      </c>
      <c r="M205" s="103"/>
    </row>
    <row r="206" spans="1:13" x14ac:dyDescent="0.25">
      <c r="A206" s="92" t="s">
        <v>202</v>
      </c>
      <c r="B206" s="96" t="s">
        <v>16</v>
      </c>
      <c r="C206" s="92" t="s">
        <v>196</v>
      </c>
      <c r="D206" s="97">
        <v>808012612</v>
      </c>
      <c r="E206" s="98">
        <v>5053717553</v>
      </c>
      <c r="F206" s="92" t="s">
        <v>7</v>
      </c>
      <c r="H206" s="99">
        <v>34714</v>
      </c>
      <c r="I206" s="100">
        <f ca="1">DATEDIF(H206,TODAY(),"Y")</f>
        <v>22</v>
      </c>
      <c r="J206" s="101"/>
      <c r="K206" s="102">
        <v>2</v>
      </c>
      <c r="L206" s="103">
        <v>72660</v>
      </c>
      <c r="M206" s="103"/>
    </row>
    <row r="207" spans="1:13" x14ac:dyDescent="0.25">
      <c r="A207" s="92" t="s">
        <v>755</v>
      </c>
      <c r="B207" s="96" t="s">
        <v>16</v>
      </c>
      <c r="C207" s="92" t="s">
        <v>745</v>
      </c>
      <c r="D207" s="97">
        <v>796079833</v>
      </c>
      <c r="E207" s="98">
        <v>3035327906</v>
      </c>
      <c r="F207" s="92" t="s">
        <v>5</v>
      </c>
      <c r="H207" s="99">
        <v>36620</v>
      </c>
      <c r="I207" s="100">
        <f ca="1">DATEDIF(H207,TODAY(),"Y")</f>
        <v>17</v>
      </c>
      <c r="J207" s="101" t="s">
        <v>4</v>
      </c>
      <c r="K207" s="102">
        <v>1</v>
      </c>
      <c r="L207" s="103">
        <v>13230</v>
      </c>
      <c r="M207" s="103"/>
    </row>
    <row r="208" spans="1:13" x14ac:dyDescent="0.25">
      <c r="A208" s="92" t="s">
        <v>717</v>
      </c>
      <c r="B208" s="96" t="s">
        <v>20</v>
      </c>
      <c r="C208" s="92" t="s">
        <v>680</v>
      </c>
      <c r="D208" s="97">
        <v>436693732</v>
      </c>
      <c r="E208" s="98">
        <v>9704077699</v>
      </c>
      <c r="F208" s="92" t="s">
        <v>11</v>
      </c>
      <c r="H208" s="99">
        <v>38232</v>
      </c>
      <c r="I208" s="100">
        <f ca="1">DATEDIF(H208,TODAY(),"Y")</f>
        <v>13</v>
      </c>
      <c r="J208" s="101" t="s">
        <v>27</v>
      </c>
      <c r="K208" s="102">
        <v>2</v>
      </c>
      <c r="L208" s="103">
        <v>75348</v>
      </c>
      <c r="M208" s="103"/>
    </row>
    <row r="209" spans="1:15" x14ac:dyDescent="0.25">
      <c r="A209" s="92" t="s">
        <v>548</v>
      </c>
      <c r="B209" s="96" t="s">
        <v>2</v>
      </c>
      <c r="C209" s="92" t="s">
        <v>434</v>
      </c>
      <c r="D209" s="97">
        <v>590896401</v>
      </c>
      <c r="E209" s="98">
        <v>3033122603</v>
      </c>
      <c r="F209" s="92" t="s">
        <v>11</v>
      </c>
      <c r="H209" s="99">
        <v>39377</v>
      </c>
      <c r="I209" s="100">
        <f ca="1">DATEDIF(H209,TODAY(),"Y")</f>
        <v>10</v>
      </c>
      <c r="J209" s="101" t="s">
        <v>35</v>
      </c>
      <c r="K209" s="102">
        <v>1</v>
      </c>
      <c r="L209" s="103">
        <v>84912</v>
      </c>
      <c r="M209" s="103"/>
    </row>
    <row r="210" spans="1:15" x14ac:dyDescent="0.25">
      <c r="A210" s="92" t="s">
        <v>721</v>
      </c>
      <c r="B210" s="96" t="s">
        <v>20</v>
      </c>
      <c r="C210" s="92" t="s">
        <v>680</v>
      </c>
      <c r="D210" s="97">
        <v>147261161</v>
      </c>
      <c r="E210" s="98">
        <v>9707692593</v>
      </c>
      <c r="F210" s="92" t="s">
        <v>11</v>
      </c>
      <c r="H210" s="99">
        <v>35888</v>
      </c>
      <c r="I210" s="100">
        <f ca="1">DATEDIF(H210,TODAY(),"Y")</f>
        <v>19</v>
      </c>
      <c r="J210" s="101" t="s">
        <v>4</v>
      </c>
      <c r="K210" s="102">
        <v>5</v>
      </c>
      <c r="L210" s="103">
        <v>38292</v>
      </c>
      <c r="M210" s="103"/>
    </row>
    <row r="211" spans="1:15" x14ac:dyDescent="0.25">
      <c r="A211" s="92" t="s">
        <v>333</v>
      </c>
      <c r="B211" s="96" t="s">
        <v>12</v>
      </c>
      <c r="C211" s="92" t="s">
        <v>302</v>
      </c>
      <c r="D211" s="97">
        <v>761337848</v>
      </c>
      <c r="E211" s="98">
        <v>3033967339</v>
      </c>
      <c r="F211" s="92" t="s">
        <v>7</v>
      </c>
      <c r="H211" s="99">
        <v>35558</v>
      </c>
      <c r="I211" s="100">
        <f ca="1">DATEDIF(H211,TODAY(),"Y")</f>
        <v>20</v>
      </c>
      <c r="J211" s="101"/>
      <c r="K211" s="102">
        <v>2</v>
      </c>
      <c r="L211" s="103">
        <v>80052</v>
      </c>
      <c r="M211" s="103"/>
    </row>
    <row r="212" spans="1:15" x14ac:dyDescent="0.25">
      <c r="A212" s="92" t="s">
        <v>3</v>
      </c>
      <c r="B212" s="96" t="s">
        <v>2</v>
      </c>
      <c r="C212" s="92" t="s">
        <v>1</v>
      </c>
      <c r="D212" s="97">
        <v>827277063</v>
      </c>
      <c r="E212" s="98">
        <v>3038873234</v>
      </c>
      <c r="F212" s="92" t="s">
        <v>0</v>
      </c>
      <c r="H212" s="99">
        <v>41599</v>
      </c>
      <c r="I212" s="100">
        <f ca="1">DATEDIF(H212,TODAY(),"Y")</f>
        <v>4</v>
      </c>
      <c r="J212" s="101"/>
      <c r="K212" s="102">
        <v>1</v>
      </c>
      <c r="L212" s="103">
        <v>22853</v>
      </c>
      <c r="M212" s="103"/>
      <c r="N212" s="120"/>
      <c r="O212" s="104"/>
    </row>
    <row r="213" spans="1:15" x14ac:dyDescent="0.25">
      <c r="A213" s="92" t="s">
        <v>670</v>
      </c>
      <c r="B213" s="96" t="s">
        <v>20</v>
      </c>
      <c r="C213" s="92" t="s">
        <v>661</v>
      </c>
      <c r="D213" s="97">
        <v>925049144</v>
      </c>
      <c r="E213" s="98">
        <v>7194752921</v>
      </c>
      <c r="F213" s="92" t="s">
        <v>11</v>
      </c>
      <c r="H213" s="99">
        <v>37305</v>
      </c>
      <c r="I213" s="100">
        <f ca="1">DATEDIF(H213,TODAY(),"Y")</f>
        <v>15</v>
      </c>
      <c r="J213" s="101" t="s">
        <v>4</v>
      </c>
      <c r="K213" s="102">
        <v>2</v>
      </c>
      <c r="L213" s="103">
        <v>59832</v>
      </c>
      <c r="M213" s="103"/>
    </row>
    <row r="214" spans="1:15" x14ac:dyDescent="0.25">
      <c r="A214" s="92" t="s">
        <v>199</v>
      </c>
      <c r="B214" s="96" t="s">
        <v>16</v>
      </c>
      <c r="C214" s="92" t="s">
        <v>196</v>
      </c>
      <c r="D214" s="97">
        <v>452255054</v>
      </c>
      <c r="E214" s="98">
        <v>3036114005</v>
      </c>
      <c r="F214" s="92" t="s">
        <v>7</v>
      </c>
      <c r="H214" s="99">
        <v>34634</v>
      </c>
      <c r="I214" s="100">
        <f ca="1">DATEDIF(H214,TODAY(),"Y")</f>
        <v>23</v>
      </c>
      <c r="J214" s="101"/>
      <c r="K214" s="102">
        <v>4</v>
      </c>
      <c r="L214" s="103">
        <v>61008</v>
      </c>
      <c r="M214" s="103"/>
    </row>
    <row r="215" spans="1:15" x14ac:dyDescent="0.25">
      <c r="A215" s="92" t="s">
        <v>162</v>
      </c>
      <c r="B215" s="96" t="s">
        <v>20</v>
      </c>
      <c r="C215" s="92" t="s">
        <v>122</v>
      </c>
      <c r="D215" s="97">
        <v>102159909</v>
      </c>
      <c r="E215" s="98">
        <v>9701868104</v>
      </c>
      <c r="F215" s="92" t="s">
        <v>0</v>
      </c>
      <c r="H215" s="99">
        <v>35401</v>
      </c>
      <c r="I215" s="100">
        <f ca="1">DATEDIF(H215,TODAY(),"Y")</f>
        <v>21</v>
      </c>
      <c r="J215" s="101"/>
      <c r="K215" s="102">
        <v>4</v>
      </c>
      <c r="L215" s="103">
        <v>44146</v>
      </c>
      <c r="M215" s="103"/>
    </row>
    <row r="216" spans="1:15" x14ac:dyDescent="0.25">
      <c r="A216" s="92" t="s">
        <v>312</v>
      </c>
      <c r="B216" s="96" t="s">
        <v>8</v>
      </c>
      <c r="C216" s="92" t="s">
        <v>302</v>
      </c>
      <c r="D216" s="97">
        <v>365499498</v>
      </c>
      <c r="E216" s="98">
        <v>7193575849</v>
      </c>
      <c r="F216" s="92" t="s">
        <v>11</v>
      </c>
      <c r="H216" s="99">
        <v>39863</v>
      </c>
      <c r="I216" s="100">
        <f ca="1">DATEDIF(H216,TODAY(),"Y")</f>
        <v>8</v>
      </c>
      <c r="J216" s="101" t="s">
        <v>4</v>
      </c>
      <c r="K216" s="102">
        <v>4</v>
      </c>
      <c r="L216" s="103">
        <v>56472</v>
      </c>
      <c r="M216" s="103"/>
    </row>
    <row r="217" spans="1:15" x14ac:dyDescent="0.25">
      <c r="A217" s="92" t="s">
        <v>236</v>
      </c>
      <c r="B217" s="96" t="s">
        <v>8</v>
      </c>
      <c r="C217" s="92" t="s">
        <v>196</v>
      </c>
      <c r="D217" s="97">
        <v>965916299</v>
      </c>
      <c r="E217" s="98">
        <v>7193552027</v>
      </c>
      <c r="F217" s="92" t="s">
        <v>11</v>
      </c>
      <c r="H217" s="99">
        <v>36749</v>
      </c>
      <c r="I217" s="100">
        <f ca="1">DATEDIF(H217,TODAY(),"Y")</f>
        <v>17</v>
      </c>
      <c r="J217" s="101" t="s">
        <v>35</v>
      </c>
      <c r="K217" s="102">
        <v>4</v>
      </c>
      <c r="L217" s="103">
        <v>29208</v>
      </c>
      <c r="M217" s="103"/>
    </row>
    <row r="218" spans="1:15" x14ac:dyDescent="0.25">
      <c r="A218" s="92" t="s">
        <v>492</v>
      </c>
      <c r="B218" s="96" t="s">
        <v>20</v>
      </c>
      <c r="C218" s="92" t="s">
        <v>434</v>
      </c>
      <c r="D218" s="97">
        <v>984570981</v>
      </c>
      <c r="E218" s="98">
        <v>3038155179</v>
      </c>
      <c r="F218" s="92" t="s">
        <v>5</v>
      </c>
      <c r="H218" s="99">
        <v>37325</v>
      </c>
      <c r="I218" s="100">
        <f ca="1">DATEDIF(H218,TODAY(),"Y")</f>
        <v>15</v>
      </c>
      <c r="J218" s="101" t="s">
        <v>18</v>
      </c>
      <c r="K218" s="102">
        <v>1</v>
      </c>
      <c r="L218" s="103">
        <v>57828</v>
      </c>
      <c r="M218" s="103"/>
    </row>
    <row r="219" spans="1:15" x14ac:dyDescent="0.25">
      <c r="A219" s="92" t="s">
        <v>215</v>
      </c>
      <c r="B219" s="96" t="s">
        <v>20</v>
      </c>
      <c r="C219" s="92" t="s">
        <v>196</v>
      </c>
      <c r="D219" s="97">
        <v>561530671</v>
      </c>
      <c r="E219" s="98">
        <v>9702999652</v>
      </c>
      <c r="F219" s="92" t="s">
        <v>11</v>
      </c>
      <c r="H219" s="99">
        <v>34566</v>
      </c>
      <c r="I219" s="100">
        <f ca="1">DATEDIF(H219,TODAY(),"Y")</f>
        <v>23</v>
      </c>
      <c r="J219" s="101" t="s">
        <v>35</v>
      </c>
      <c r="K219" s="102">
        <v>5</v>
      </c>
      <c r="L219" s="103">
        <v>65400</v>
      </c>
      <c r="M219" s="103"/>
    </row>
    <row r="220" spans="1:15" x14ac:dyDescent="0.25">
      <c r="A220" s="92" t="s">
        <v>370</v>
      </c>
      <c r="B220" s="96" t="s">
        <v>2</v>
      </c>
      <c r="C220" s="92" t="s">
        <v>352</v>
      </c>
      <c r="D220" s="97">
        <v>113377726</v>
      </c>
      <c r="E220" s="98">
        <v>7197494648</v>
      </c>
      <c r="F220" s="92" t="s">
        <v>11</v>
      </c>
      <c r="H220" s="99">
        <v>37522</v>
      </c>
      <c r="I220" s="100">
        <f ca="1">DATEDIF(H220,TODAY(),"Y")</f>
        <v>15</v>
      </c>
      <c r="J220" s="101" t="s">
        <v>18</v>
      </c>
      <c r="K220" s="102">
        <v>5</v>
      </c>
      <c r="L220" s="103">
        <v>82092</v>
      </c>
      <c r="M220" s="103"/>
    </row>
    <row r="221" spans="1:15" x14ac:dyDescent="0.25">
      <c r="A221" s="92" t="s">
        <v>569</v>
      </c>
      <c r="B221" s="96" t="s">
        <v>20</v>
      </c>
      <c r="C221" s="92" t="s">
        <v>434</v>
      </c>
      <c r="D221" s="97">
        <v>775217609</v>
      </c>
      <c r="E221" s="98">
        <v>3031591006</v>
      </c>
      <c r="F221" s="92" t="s">
        <v>11</v>
      </c>
      <c r="H221" s="99">
        <v>35460</v>
      </c>
      <c r="I221" s="100">
        <f ca="1">DATEDIF(H221,TODAY(),"Y")</f>
        <v>20</v>
      </c>
      <c r="J221" s="101" t="s">
        <v>18</v>
      </c>
      <c r="K221" s="102">
        <v>2</v>
      </c>
      <c r="L221" s="103">
        <v>29652</v>
      </c>
      <c r="M221" s="103"/>
    </row>
    <row r="222" spans="1:15" x14ac:dyDescent="0.25">
      <c r="A222" s="92" t="s">
        <v>257</v>
      </c>
      <c r="B222" s="96" t="s">
        <v>8</v>
      </c>
      <c r="C222" s="92" t="s">
        <v>196</v>
      </c>
      <c r="D222" s="97">
        <v>302170290</v>
      </c>
      <c r="E222" s="98">
        <v>5051971988</v>
      </c>
      <c r="F222" s="92" t="s">
        <v>11</v>
      </c>
      <c r="H222" s="99">
        <v>36584</v>
      </c>
      <c r="I222" s="100">
        <f ca="1">DATEDIF(H222,TODAY(),"Y")</f>
        <v>17</v>
      </c>
      <c r="J222" s="101" t="s">
        <v>4</v>
      </c>
      <c r="K222" s="102">
        <v>1</v>
      </c>
      <c r="L222" s="103">
        <v>75924</v>
      </c>
      <c r="M222" s="103"/>
    </row>
    <row r="223" spans="1:15" x14ac:dyDescent="0.25">
      <c r="A223" s="92" t="s">
        <v>197</v>
      </c>
      <c r="B223" s="96" t="s">
        <v>16</v>
      </c>
      <c r="C223" s="92" t="s">
        <v>196</v>
      </c>
      <c r="D223" s="97">
        <v>643979374</v>
      </c>
      <c r="E223" s="98">
        <v>9701230519</v>
      </c>
      <c r="F223" s="92" t="s">
        <v>7</v>
      </c>
      <c r="H223" s="99">
        <v>36597</v>
      </c>
      <c r="I223" s="100">
        <f ca="1">DATEDIF(H223,TODAY(),"Y")</f>
        <v>17</v>
      </c>
      <c r="J223" s="101"/>
      <c r="K223" s="102">
        <v>4</v>
      </c>
      <c r="L223" s="103">
        <v>59436</v>
      </c>
      <c r="M223" s="103"/>
    </row>
    <row r="224" spans="1:15" x14ac:dyDescent="0.25">
      <c r="A224" s="92" t="s">
        <v>260</v>
      </c>
      <c r="B224" s="96" t="s">
        <v>16</v>
      </c>
      <c r="C224" s="92" t="s">
        <v>196</v>
      </c>
      <c r="D224" s="97">
        <v>433314045</v>
      </c>
      <c r="E224" s="98">
        <v>7192543210</v>
      </c>
      <c r="F224" s="92" t="s">
        <v>7</v>
      </c>
      <c r="H224" s="99">
        <v>34694</v>
      </c>
      <c r="I224" s="100">
        <f ca="1">DATEDIF(H224,TODAY(),"Y")</f>
        <v>22</v>
      </c>
      <c r="J224" s="101"/>
      <c r="K224" s="102">
        <v>3</v>
      </c>
      <c r="L224" s="103">
        <v>57108</v>
      </c>
      <c r="M224" s="103"/>
    </row>
    <row r="225" spans="1:15" x14ac:dyDescent="0.25">
      <c r="A225" s="92" t="s">
        <v>553</v>
      </c>
      <c r="B225" s="96" t="s">
        <v>20</v>
      </c>
      <c r="C225" s="92" t="s">
        <v>434</v>
      </c>
      <c r="D225" s="97">
        <v>854806695</v>
      </c>
      <c r="E225" s="98">
        <v>5052672603</v>
      </c>
      <c r="F225" s="92" t="s">
        <v>11</v>
      </c>
      <c r="H225" s="99">
        <v>34777</v>
      </c>
      <c r="I225" s="100">
        <f ca="1">DATEDIF(H225,TODAY(),"Y")</f>
        <v>22</v>
      </c>
      <c r="J225" s="101" t="s">
        <v>18</v>
      </c>
      <c r="K225" s="102">
        <v>5</v>
      </c>
      <c r="L225" s="103">
        <v>31428</v>
      </c>
      <c r="M225" s="103"/>
    </row>
    <row r="226" spans="1:15" x14ac:dyDescent="0.25">
      <c r="A226" s="92" t="s">
        <v>140</v>
      </c>
      <c r="B226" s="96" t="s">
        <v>8</v>
      </c>
      <c r="C226" s="92" t="s">
        <v>122</v>
      </c>
      <c r="D226" s="97">
        <v>708082156</v>
      </c>
      <c r="E226" s="98">
        <v>3034919822</v>
      </c>
      <c r="F226" s="92" t="s">
        <v>11</v>
      </c>
      <c r="H226" s="99">
        <v>37368</v>
      </c>
      <c r="I226" s="100">
        <f ca="1">DATEDIF(H226,TODAY(),"Y")</f>
        <v>15</v>
      </c>
      <c r="J226" s="101" t="s">
        <v>4</v>
      </c>
      <c r="K226" s="102">
        <v>4</v>
      </c>
      <c r="L226" s="103">
        <v>83040</v>
      </c>
      <c r="M226" s="103"/>
    </row>
    <row r="227" spans="1:15" x14ac:dyDescent="0.25">
      <c r="A227" s="117" t="s">
        <v>768</v>
      </c>
      <c r="B227" s="96" t="s">
        <v>16</v>
      </c>
      <c r="C227" s="117" t="s">
        <v>756</v>
      </c>
      <c r="D227" s="118">
        <v>771277493</v>
      </c>
      <c r="E227" s="119">
        <v>9702872439</v>
      </c>
      <c r="F227" s="117" t="s">
        <v>0</v>
      </c>
      <c r="G227" s="117"/>
      <c r="H227" s="99">
        <v>41182</v>
      </c>
      <c r="I227" s="100">
        <f ca="1">DATEDIF(H227,TODAY(),"Y")</f>
        <v>5</v>
      </c>
      <c r="J227" s="101"/>
      <c r="K227" s="102">
        <v>4</v>
      </c>
      <c r="L227" s="103">
        <v>12763</v>
      </c>
      <c r="M227" s="103"/>
      <c r="O227" s="122"/>
    </row>
    <row r="228" spans="1:15" x14ac:dyDescent="0.25">
      <c r="A228" s="92" t="s">
        <v>604</v>
      </c>
      <c r="B228" s="96" t="s">
        <v>20</v>
      </c>
      <c r="C228" s="92" t="s">
        <v>596</v>
      </c>
      <c r="D228" s="97">
        <v>282972141</v>
      </c>
      <c r="E228" s="98">
        <v>7197135797</v>
      </c>
      <c r="F228" s="92" t="s">
        <v>7</v>
      </c>
      <c r="H228" s="99">
        <v>36995</v>
      </c>
      <c r="I228" s="100">
        <f ca="1">DATEDIF(H228,TODAY(),"Y")</f>
        <v>16</v>
      </c>
      <c r="J228" s="101"/>
      <c r="K228" s="102">
        <v>5</v>
      </c>
      <c r="L228" s="103">
        <v>30144</v>
      </c>
      <c r="M228" s="103"/>
    </row>
    <row r="229" spans="1:15" x14ac:dyDescent="0.25">
      <c r="A229" s="92" t="s">
        <v>63</v>
      </c>
      <c r="B229" s="96" t="s">
        <v>20</v>
      </c>
      <c r="C229" s="92" t="s">
        <v>24</v>
      </c>
      <c r="D229" s="97">
        <v>595022550</v>
      </c>
      <c r="E229" s="98">
        <v>3035621928</v>
      </c>
      <c r="F229" s="92" t="s">
        <v>11</v>
      </c>
      <c r="H229" s="99">
        <v>35013</v>
      </c>
      <c r="I229" s="100">
        <f ca="1">DATEDIF(H229,TODAY(),"Y")</f>
        <v>22</v>
      </c>
      <c r="J229" s="101" t="s">
        <v>35</v>
      </c>
      <c r="K229" s="102">
        <v>3</v>
      </c>
      <c r="L229" s="103">
        <v>71388</v>
      </c>
      <c r="M229" s="103"/>
    </row>
    <row r="230" spans="1:15" x14ac:dyDescent="0.25">
      <c r="A230" s="92" t="s">
        <v>716</v>
      </c>
      <c r="B230" s="96" t="s">
        <v>20</v>
      </c>
      <c r="C230" s="92" t="s">
        <v>680</v>
      </c>
      <c r="D230" s="97">
        <v>513140687</v>
      </c>
      <c r="E230" s="98">
        <v>5052163497</v>
      </c>
      <c r="F230" s="92" t="s">
        <v>7</v>
      </c>
      <c r="H230" s="99">
        <v>34284</v>
      </c>
      <c r="I230" s="100">
        <f ca="1">DATEDIF(H230,TODAY(),"Y")</f>
        <v>24</v>
      </c>
      <c r="J230" s="101"/>
      <c r="K230" s="102">
        <v>1</v>
      </c>
      <c r="L230" s="103">
        <v>51528</v>
      </c>
      <c r="M230" s="103"/>
    </row>
    <row r="231" spans="1:15" x14ac:dyDescent="0.25">
      <c r="A231" s="92" t="s">
        <v>649</v>
      </c>
      <c r="B231" s="96" t="s">
        <v>2</v>
      </c>
      <c r="C231" s="92" t="s">
        <v>641</v>
      </c>
      <c r="D231" s="97">
        <v>291798311</v>
      </c>
      <c r="E231" s="98">
        <v>5056742736</v>
      </c>
      <c r="F231" s="92" t="s">
        <v>11</v>
      </c>
      <c r="H231" s="99">
        <v>36543</v>
      </c>
      <c r="I231" s="100">
        <f ca="1">DATEDIF(H231,TODAY(),"Y")</f>
        <v>17</v>
      </c>
      <c r="J231" s="101" t="s">
        <v>4</v>
      </c>
      <c r="K231" s="102">
        <v>4</v>
      </c>
      <c r="L231" s="103">
        <v>96144</v>
      </c>
      <c r="M231" s="103"/>
    </row>
    <row r="232" spans="1:15" x14ac:dyDescent="0.25">
      <c r="A232" s="92" t="s">
        <v>65</v>
      </c>
      <c r="B232" s="96" t="s">
        <v>16</v>
      </c>
      <c r="C232" s="92" t="s">
        <v>24</v>
      </c>
      <c r="D232" s="97">
        <v>210491464</v>
      </c>
      <c r="E232" s="98">
        <v>9708405552</v>
      </c>
      <c r="F232" s="92" t="s">
        <v>11</v>
      </c>
      <c r="H232" s="99">
        <v>40658</v>
      </c>
      <c r="I232" s="100">
        <f ca="1">DATEDIF(H232,TODAY(),"Y")</f>
        <v>6</v>
      </c>
      <c r="J232" s="101" t="s">
        <v>4</v>
      </c>
      <c r="K232" s="102">
        <v>5</v>
      </c>
      <c r="L232" s="103">
        <v>95256</v>
      </c>
      <c r="M232" s="103"/>
    </row>
    <row r="233" spans="1:15" x14ac:dyDescent="0.25">
      <c r="A233" s="92" t="s">
        <v>335</v>
      </c>
      <c r="B233" s="96" t="s">
        <v>8</v>
      </c>
      <c r="C233" s="92" t="s">
        <v>302</v>
      </c>
      <c r="D233" s="97">
        <v>248820119</v>
      </c>
      <c r="E233" s="98">
        <v>7191711684</v>
      </c>
      <c r="F233" s="92" t="s">
        <v>11</v>
      </c>
      <c r="H233" s="99">
        <v>36959</v>
      </c>
      <c r="I233" s="100">
        <f ca="1">DATEDIF(H233,TODAY(),"Y")</f>
        <v>16</v>
      </c>
      <c r="J233" s="101" t="s">
        <v>4</v>
      </c>
      <c r="K233" s="102">
        <v>5</v>
      </c>
      <c r="L233" s="103">
        <v>82224</v>
      </c>
      <c r="M233" s="103"/>
    </row>
    <row r="234" spans="1:15" x14ac:dyDescent="0.25">
      <c r="A234" s="92" t="s">
        <v>295</v>
      </c>
      <c r="B234" s="96" t="s">
        <v>20</v>
      </c>
      <c r="C234" s="92" t="s">
        <v>285</v>
      </c>
      <c r="D234" s="97">
        <v>444159297</v>
      </c>
      <c r="E234" s="98">
        <v>3032456406</v>
      </c>
      <c r="F234" s="92" t="s">
        <v>11</v>
      </c>
      <c r="H234" s="99">
        <v>34592</v>
      </c>
      <c r="I234" s="100">
        <f ca="1">DATEDIF(H234,TODAY(),"Y")</f>
        <v>23</v>
      </c>
      <c r="J234" s="101" t="s">
        <v>4</v>
      </c>
      <c r="K234" s="102">
        <v>5</v>
      </c>
      <c r="L234" s="103">
        <v>97836</v>
      </c>
      <c r="M234" s="103"/>
    </row>
    <row r="235" spans="1:15" x14ac:dyDescent="0.25">
      <c r="A235" s="92" t="s">
        <v>620</v>
      </c>
      <c r="B235" s="96" t="s">
        <v>2</v>
      </c>
      <c r="C235" s="92" t="s">
        <v>596</v>
      </c>
      <c r="D235" s="97">
        <v>956291859</v>
      </c>
      <c r="E235" s="98">
        <v>9701156902</v>
      </c>
      <c r="F235" s="92" t="s">
        <v>7</v>
      </c>
      <c r="H235" s="99">
        <v>41315</v>
      </c>
      <c r="I235" s="100">
        <f ca="1">DATEDIF(H235,TODAY(),"Y")</f>
        <v>4</v>
      </c>
      <c r="J235" s="101"/>
      <c r="K235" s="102">
        <v>3</v>
      </c>
      <c r="L235" s="103">
        <v>54852</v>
      </c>
      <c r="M235" s="103"/>
    </row>
    <row r="236" spans="1:15" x14ac:dyDescent="0.25">
      <c r="A236" s="92" t="s">
        <v>287</v>
      </c>
      <c r="B236" s="96" t="s">
        <v>8</v>
      </c>
      <c r="C236" s="92" t="s">
        <v>285</v>
      </c>
      <c r="D236" s="97">
        <v>292693795</v>
      </c>
      <c r="E236" s="98">
        <v>3035990139</v>
      </c>
      <c r="F236" s="92" t="s">
        <v>11</v>
      </c>
      <c r="H236" s="99">
        <v>34336</v>
      </c>
      <c r="I236" s="100">
        <f ca="1">DATEDIF(H236,TODAY(),"Y")</f>
        <v>23</v>
      </c>
      <c r="J236" s="101" t="s">
        <v>4</v>
      </c>
      <c r="K236" s="102">
        <v>4</v>
      </c>
      <c r="L236" s="103">
        <v>105540</v>
      </c>
      <c r="M236" s="103"/>
    </row>
    <row r="237" spans="1:15" x14ac:dyDescent="0.25">
      <c r="A237" s="92" t="s">
        <v>104</v>
      </c>
      <c r="B237" s="96" t="s">
        <v>8</v>
      </c>
      <c r="C237" s="92" t="s">
        <v>24</v>
      </c>
      <c r="D237" s="97">
        <v>656572514</v>
      </c>
      <c r="E237" s="98">
        <v>3033679666</v>
      </c>
      <c r="F237" s="92" t="s">
        <v>7</v>
      </c>
      <c r="H237" s="99">
        <v>35030</v>
      </c>
      <c r="I237" s="100">
        <f ca="1">DATEDIF(H237,TODAY(),"Y")</f>
        <v>22</v>
      </c>
      <c r="J237" s="101"/>
      <c r="K237" s="102">
        <v>2</v>
      </c>
      <c r="L237" s="103">
        <v>84180</v>
      </c>
      <c r="M237" s="103"/>
    </row>
    <row r="238" spans="1:15" x14ac:dyDescent="0.25">
      <c r="A238" s="92" t="s">
        <v>482</v>
      </c>
      <c r="B238" s="96" t="s">
        <v>8</v>
      </c>
      <c r="C238" s="92" t="s">
        <v>434</v>
      </c>
      <c r="D238" s="97">
        <v>377194926</v>
      </c>
      <c r="E238" s="98">
        <v>5057362525</v>
      </c>
      <c r="F238" s="92" t="s">
        <v>11</v>
      </c>
      <c r="H238" s="99">
        <v>41659</v>
      </c>
      <c r="I238" s="100">
        <f ca="1">DATEDIF(H238,TODAY(),"Y")</f>
        <v>3</v>
      </c>
      <c r="J238" s="101" t="s">
        <v>27</v>
      </c>
      <c r="K238" s="102">
        <v>1</v>
      </c>
      <c r="L238" s="103">
        <v>53112</v>
      </c>
      <c r="M238" s="103"/>
    </row>
    <row r="239" spans="1:15" x14ac:dyDescent="0.25">
      <c r="A239" s="92" t="s">
        <v>90</v>
      </c>
      <c r="B239" s="96" t="s">
        <v>8</v>
      </c>
      <c r="C239" s="92" t="s">
        <v>24</v>
      </c>
      <c r="D239" s="97">
        <v>904497673</v>
      </c>
      <c r="E239" s="98">
        <v>9701277028</v>
      </c>
      <c r="F239" s="92" t="s">
        <v>7</v>
      </c>
      <c r="H239" s="99">
        <v>34200</v>
      </c>
      <c r="I239" s="100">
        <f ca="1">DATEDIF(H239,TODAY(),"Y")</f>
        <v>24</v>
      </c>
      <c r="J239" s="101"/>
      <c r="K239" s="102">
        <v>4</v>
      </c>
      <c r="L239" s="103">
        <v>28008</v>
      </c>
      <c r="M239" s="103"/>
    </row>
    <row r="240" spans="1:15" x14ac:dyDescent="0.25">
      <c r="A240" s="92" t="s">
        <v>243</v>
      </c>
      <c r="B240" s="96" t="s">
        <v>2</v>
      </c>
      <c r="C240" s="92" t="s">
        <v>196</v>
      </c>
      <c r="D240" s="97">
        <v>920265140</v>
      </c>
      <c r="E240" s="98">
        <v>9704078104</v>
      </c>
      <c r="F240" s="92" t="s">
        <v>11</v>
      </c>
      <c r="H240" s="99">
        <v>39846</v>
      </c>
      <c r="I240" s="100">
        <f ca="1">DATEDIF(H240,TODAY(),"Y")</f>
        <v>8</v>
      </c>
      <c r="J240" s="101" t="s">
        <v>35</v>
      </c>
      <c r="K240" s="102">
        <v>3</v>
      </c>
      <c r="L240" s="103">
        <v>75226</v>
      </c>
      <c r="M240" s="103"/>
    </row>
    <row r="241" spans="1:13" x14ac:dyDescent="0.25">
      <c r="A241" s="92" t="s">
        <v>50</v>
      </c>
      <c r="B241" s="96" t="s">
        <v>49</v>
      </c>
      <c r="C241" s="92" t="s">
        <v>24</v>
      </c>
      <c r="D241" s="97">
        <v>364525917</v>
      </c>
      <c r="E241" s="98">
        <v>7192787318</v>
      </c>
      <c r="F241" s="92" t="s">
        <v>11</v>
      </c>
      <c r="H241" s="99">
        <v>35034</v>
      </c>
      <c r="I241" s="100">
        <f ca="1">DATEDIF(H241,TODAY(),"Y")</f>
        <v>22</v>
      </c>
      <c r="J241" s="101" t="s">
        <v>18</v>
      </c>
      <c r="K241" s="102">
        <v>2</v>
      </c>
      <c r="L241" s="103">
        <v>55692</v>
      </c>
      <c r="M241" s="103"/>
    </row>
    <row r="242" spans="1:13" x14ac:dyDescent="0.25">
      <c r="A242" s="92" t="s">
        <v>380</v>
      </c>
      <c r="B242" s="96" t="s">
        <v>8</v>
      </c>
      <c r="C242" s="92" t="s">
        <v>374</v>
      </c>
      <c r="D242" s="97">
        <v>254201611</v>
      </c>
      <c r="E242" s="98">
        <v>5057803578</v>
      </c>
      <c r="F242" s="92" t="s">
        <v>11</v>
      </c>
      <c r="H242" s="99">
        <v>35090</v>
      </c>
      <c r="I242" s="100">
        <f ca="1">DATEDIF(H242,TODAY(),"Y")</f>
        <v>21</v>
      </c>
      <c r="J242" s="101" t="s">
        <v>27</v>
      </c>
      <c r="K242" s="102">
        <v>5</v>
      </c>
      <c r="L242" s="103">
        <v>54216</v>
      </c>
      <c r="M242" s="103"/>
    </row>
    <row r="243" spans="1:13" x14ac:dyDescent="0.25">
      <c r="A243" s="92" t="s">
        <v>590</v>
      </c>
      <c r="B243" s="96" t="s">
        <v>8</v>
      </c>
      <c r="C243" s="92" t="s">
        <v>587</v>
      </c>
      <c r="D243" s="97">
        <v>875920441</v>
      </c>
      <c r="E243" s="98">
        <v>9701715499</v>
      </c>
      <c r="F243" s="92" t="s">
        <v>5</v>
      </c>
      <c r="H243" s="99">
        <v>38561</v>
      </c>
      <c r="I243" s="100">
        <f ca="1">DATEDIF(H243,TODAY(),"Y")</f>
        <v>12</v>
      </c>
      <c r="J243" s="101" t="s">
        <v>14</v>
      </c>
      <c r="K243" s="102">
        <v>1</v>
      </c>
      <c r="L243" s="103">
        <v>62160</v>
      </c>
      <c r="M243" s="103"/>
    </row>
    <row r="244" spans="1:13" x14ac:dyDescent="0.25">
      <c r="A244" s="92" t="s">
        <v>201</v>
      </c>
      <c r="B244" s="96" t="s">
        <v>20</v>
      </c>
      <c r="C244" s="92" t="s">
        <v>196</v>
      </c>
      <c r="D244" s="97">
        <v>554029540</v>
      </c>
      <c r="E244" s="98">
        <v>5051544288</v>
      </c>
      <c r="F244" s="92" t="s">
        <v>7</v>
      </c>
      <c r="H244" s="99">
        <v>34290</v>
      </c>
      <c r="I244" s="100">
        <f ca="1">DATEDIF(H244,TODAY(),"Y")</f>
        <v>24</v>
      </c>
      <c r="J244" s="101"/>
      <c r="K244" s="102">
        <v>4</v>
      </c>
      <c r="L244" s="103">
        <v>70380</v>
      </c>
      <c r="M244" s="103"/>
    </row>
    <row r="245" spans="1:13" x14ac:dyDescent="0.25">
      <c r="A245" s="92" t="s">
        <v>188</v>
      </c>
      <c r="B245" s="96" t="s">
        <v>49</v>
      </c>
      <c r="C245" s="92" t="s">
        <v>122</v>
      </c>
      <c r="D245" s="97">
        <v>614562070</v>
      </c>
      <c r="E245" s="98">
        <v>9702485673</v>
      </c>
      <c r="F245" s="92" t="s">
        <v>5</v>
      </c>
      <c r="H245" s="99">
        <v>38871</v>
      </c>
      <c r="I245" s="100">
        <f ca="1">DATEDIF(H245,TODAY(),"Y")</f>
        <v>11</v>
      </c>
      <c r="J245" s="101" t="s">
        <v>4</v>
      </c>
      <c r="K245" s="102">
        <v>1</v>
      </c>
      <c r="L245" s="103">
        <v>58488</v>
      </c>
      <c r="M245" s="103"/>
    </row>
    <row r="246" spans="1:13" x14ac:dyDescent="0.25">
      <c r="A246" s="92" t="s">
        <v>470</v>
      </c>
      <c r="B246" s="96" t="s">
        <v>20</v>
      </c>
      <c r="C246" s="92" t="s">
        <v>434</v>
      </c>
      <c r="D246" s="97">
        <v>698869555</v>
      </c>
      <c r="E246" s="98">
        <v>7196052545</v>
      </c>
      <c r="F246" s="92" t="s">
        <v>5</v>
      </c>
      <c r="H246" s="99">
        <v>37559</v>
      </c>
      <c r="I246" s="100">
        <f ca="1">DATEDIF(H246,TODAY(),"Y")</f>
        <v>15</v>
      </c>
      <c r="J246" s="101" t="s">
        <v>27</v>
      </c>
      <c r="K246" s="102">
        <v>1</v>
      </c>
      <c r="L246" s="103">
        <v>49938</v>
      </c>
      <c r="M246" s="103"/>
    </row>
    <row r="247" spans="1:13" x14ac:dyDescent="0.25">
      <c r="A247" s="92" t="s">
        <v>451</v>
      </c>
      <c r="B247" s="96" t="s">
        <v>12</v>
      </c>
      <c r="C247" s="92" t="s">
        <v>434</v>
      </c>
      <c r="D247" s="97">
        <v>720538680</v>
      </c>
      <c r="E247" s="98">
        <v>5052126686</v>
      </c>
      <c r="F247" s="92" t="s">
        <v>11</v>
      </c>
      <c r="H247" s="99">
        <v>35539</v>
      </c>
      <c r="I247" s="100">
        <f ca="1">DATEDIF(H247,TODAY(),"Y")</f>
        <v>20</v>
      </c>
      <c r="J247" s="101" t="s">
        <v>4</v>
      </c>
      <c r="K247" s="102">
        <v>4</v>
      </c>
      <c r="L247" s="103">
        <v>97212</v>
      </c>
      <c r="M247" s="103"/>
    </row>
    <row r="248" spans="1:13" x14ac:dyDescent="0.25">
      <c r="A248" s="92" t="s">
        <v>666</v>
      </c>
      <c r="B248" s="96" t="s">
        <v>49</v>
      </c>
      <c r="C248" s="92" t="s">
        <v>661</v>
      </c>
      <c r="D248" s="97">
        <v>313651312</v>
      </c>
      <c r="E248" s="98">
        <v>3036092172</v>
      </c>
      <c r="F248" s="92" t="s">
        <v>11</v>
      </c>
      <c r="H248" s="99">
        <v>37238</v>
      </c>
      <c r="I248" s="100">
        <f ca="1">DATEDIF(H248,TODAY(),"Y")</f>
        <v>15</v>
      </c>
      <c r="J248" s="101" t="s">
        <v>18</v>
      </c>
      <c r="K248" s="102">
        <v>5</v>
      </c>
      <c r="L248" s="103">
        <v>81960</v>
      </c>
      <c r="M248" s="103"/>
    </row>
    <row r="249" spans="1:13" x14ac:dyDescent="0.25">
      <c r="A249" s="92" t="s">
        <v>411</v>
      </c>
      <c r="B249" s="96" t="s">
        <v>20</v>
      </c>
      <c r="C249" s="92" t="s">
        <v>374</v>
      </c>
      <c r="D249" s="97">
        <v>168791562</v>
      </c>
      <c r="E249" s="98">
        <v>3034161772</v>
      </c>
      <c r="F249" s="92" t="s">
        <v>11</v>
      </c>
      <c r="H249" s="99">
        <v>41417</v>
      </c>
      <c r="I249" s="100">
        <f ca="1">DATEDIF(H249,TODAY(),"Y")</f>
        <v>4</v>
      </c>
      <c r="J249" s="101" t="s">
        <v>27</v>
      </c>
      <c r="K249" s="102">
        <v>2</v>
      </c>
      <c r="L249" s="103">
        <v>90936</v>
      </c>
      <c r="M249" s="103"/>
    </row>
    <row r="250" spans="1:13" x14ac:dyDescent="0.25">
      <c r="A250" s="92" t="s">
        <v>53</v>
      </c>
      <c r="B250" s="96" t="s">
        <v>12</v>
      </c>
      <c r="C250" s="92" t="s">
        <v>24</v>
      </c>
      <c r="D250" s="97">
        <v>635240617</v>
      </c>
      <c r="E250" s="98">
        <v>7192259651</v>
      </c>
      <c r="F250" s="92" t="s">
        <v>11</v>
      </c>
      <c r="H250" s="99">
        <v>37899</v>
      </c>
      <c r="I250" s="100">
        <f ca="1">DATEDIF(H250,TODAY(),"Y")</f>
        <v>14</v>
      </c>
      <c r="J250" s="101" t="s">
        <v>18</v>
      </c>
      <c r="K250" s="102">
        <v>3</v>
      </c>
      <c r="L250" s="103">
        <v>57156</v>
      </c>
      <c r="M250" s="103"/>
    </row>
    <row r="251" spans="1:13" x14ac:dyDescent="0.25">
      <c r="A251" s="92" t="s">
        <v>727</v>
      </c>
      <c r="B251" s="96" t="s">
        <v>8</v>
      </c>
      <c r="C251" s="92" t="s">
        <v>680</v>
      </c>
      <c r="D251" s="97">
        <v>768215237</v>
      </c>
      <c r="E251" s="98">
        <v>5055993367</v>
      </c>
      <c r="F251" s="92" t="s">
        <v>5</v>
      </c>
      <c r="H251" s="99">
        <v>34528</v>
      </c>
      <c r="I251" s="100">
        <f ca="1">DATEDIF(H251,TODAY(),"Y")</f>
        <v>23</v>
      </c>
      <c r="J251" s="101" t="s">
        <v>35</v>
      </c>
      <c r="K251" s="102">
        <v>3</v>
      </c>
      <c r="L251" s="103">
        <v>16560</v>
      </c>
      <c r="M251" s="103"/>
    </row>
    <row r="252" spans="1:13" x14ac:dyDescent="0.25">
      <c r="A252" s="92" t="s">
        <v>30</v>
      </c>
      <c r="B252" s="96" t="s">
        <v>8</v>
      </c>
      <c r="C252" s="92" t="s">
        <v>24</v>
      </c>
      <c r="D252" s="97">
        <v>546546374</v>
      </c>
      <c r="E252" s="98">
        <v>3032727944</v>
      </c>
      <c r="F252" s="92" t="s">
        <v>5</v>
      </c>
      <c r="H252" s="99">
        <v>37518</v>
      </c>
      <c r="I252" s="100">
        <f ca="1">DATEDIF(H252,TODAY(),"Y")</f>
        <v>15</v>
      </c>
      <c r="J252" s="101" t="s">
        <v>18</v>
      </c>
      <c r="K252" s="102">
        <v>5</v>
      </c>
      <c r="L252" s="103">
        <v>31422</v>
      </c>
      <c r="M252" s="103"/>
    </row>
    <row r="253" spans="1:13" x14ac:dyDescent="0.25">
      <c r="A253" s="92" t="s">
        <v>263</v>
      </c>
      <c r="B253" s="96" t="s">
        <v>49</v>
      </c>
      <c r="C253" s="92" t="s">
        <v>196</v>
      </c>
      <c r="D253" s="97">
        <v>445693854</v>
      </c>
      <c r="E253" s="98">
        <v>9702891217</v>
      </c>
      <c r="F253" s="92" t="s">
        <v>7</v>
      </c>
      <c r="H253" s="99">
        <v>35971</v>
      </c>
      <c r="I253" s="100">
        <f ca="1">DATEDIF(H253,TODAY(),"Y")</f>
        <v>19</v>
      </c>
      <c r="J253" s="101"/>
      <c r="K253" s="102">
        <v>5</v>
      </c>
      <c r="L253" s="103">
        <v>92244</v>
      </c>
      <c r="M253" s="103"/>
    </row>
    <row r="254" spans="1:13" x14ac:dyDescent="0.25">
      <c r="A254" s="92" t="s">
        <v>61</v>
      </c>
      <c r="B254" s="96" t="s">
        <v>8</v>
      </c>
      <c r="C254" s="92" t="s">
        <v>24</v>
      </c>
      <c r="D254" s="97">
        <v>970466937</v>
      </c>
      <c r="E254" s="98">
        <v>7192042331</v>
      </c>
      <c r="F254" s="92" t="s">
        <v>7</v>
      </c>
      <c r="H254" s="99">
        <v>34551</v>
      </c>
      <c r="I254" s="100">
        <f ca="1">DATEDIF(H254,TODAY(),"Y")</f>
        <v>23</v>
      </c>
      <c r="J254" s="101"/>
      <c r="K254" s="102">
        <v>5</v>
      </c>
      <c r="L254" s="103">
        <v>74976</v>
      </c>
      <c r="M254" s="103"/>
    </row>
    <row r="255" spans="1:13" x14ac:dyDescent="0.25">
      <c r="A255" s="92" t="s">
        <v>235</v>
      </c>
      <c r="B255" s="96" t="s">
        <v>49</v>
      </c>
      <c r="C255" s="92" t="s">
        <v>196</v>
      </c>
      <c r="D255" s="97">
        <v>451159170</v>
      </c>
      <c r="E255" s="98">
        <v>3032604602</v>
      </c>
      <c r="F255" s="92" t="s">
        <v>5</v>
      </c>
      <c r="H255" s="99">
        <v>36882</v>
      </c>
      <c r="I255" s="100">
        <f ca="1">DATEDIF(H255,TODAY(),"Y")</f>
        <v>16</v>
      </c>
      <c r="J255" s="101" t="s">
        <v>4</v>
      </c>
      <c r="K255" s="102">
        <v>2</v>
      </c>
      <c r="L255" s="103">
        <v>37446</v>
      </c>
      <c r="M255" s="103"/>
    </row>
    <row r="256" spans="1:13" x14ac:dyDescent="0.25">
      <c r="A256" s="92" t="s">
        <v>73</v>
      </c>
      <c r="B256" s="96" t="s">
        <v>8</v>
      </c>
      <c r="C256" s="92" t="s">
        <v>24</v>
      </c>
      <c r="D256" s="97">
        <v>212558012</v>
      </c>
      <c r="E256" s="98">
        <v>5056860208</v>
      </c>
      <c r="F256" s="92" t="s">
        <v>11</v>
      </c>
      <c r="H256" s="99">
        <v>38023</v>
      </c>
      <c r="I256" s="100">
        <f ca="1">DATEDIF(H256,TODAY(),"Y")</f>
        <v>13</v>
      </c>
      <c r="J256" s="101" t="s">
        <v>4</v>
      </c>
      <c r="K256" s="102">
        <v>4</v>
      </c>
      <c r="L256" s="103">
        <v>75672</v>
      </c>
      <c r="M256" s="103"/>
    </row>
    <row r="257" spans="1:13" x14ac:dyDescent="0.25">
      <c r="A257" s="92" t="s">
        <v>112</v>
      </c>
      <c r="B257" s="96" t="s">
        <v>12</v>
      </c>
      <c r="C257" s="92" t="s">
        <v>24</v>
      </c>
      <c r="D257" s="97">
        <v>688769770</v>
      </c>
      <c r="E257" s="98">
        <v>7192416398</v>
      </c>
      <c r="F257" s="92" t="s">
        <v>11</v>
      </c>
      <c r="H257" s="99">
        <v>39682</v>
      </c>
      <c r="I257" s="100">
        <f ca="1">DATEDIF(H257,TODAY(),"Y")</f>
        <v>9</v>
      </c>
      <c r="J257" s="101" t="s">
        <v>4</v>
      </c>
      <c r="K257" s="102">
        <v>2</v>
      </c>
      <c r="L257" s="103">
        <v>53436</v>
      </c>
      <c r="M257" s="103"/>
    </row>
    <row r="258" spans="1:13" x14ac:dyDescent="0.25">
      <c r="A258" s="92" t="s">
        <v>6</v>
      </c>
      <c r="B258" s="96" t="s">
        <v>2</v>
      </c>
      <c r="C258" s="92" t="s">
        <v>1</v>
      </c>
      <c r="D258" s="97">
        <v>495372474</v>
      </c>
      <c r="E258" s="98">
        <v>5054137278</v>
      </c>
      <c r="F258" s="92" t="s">
        <v>5</v>
      </c>
      <c r="H258" s="99">
        <v>37613</v>
      </c>
      <c r="I258" s="100">
        <f ca="1">DATEDIF(H258,TODAY(),"Y")</f>
        <v>14</v>
      </c>
      <c r="J258" s="101" t="s">
        <v>4</v>
      </c>
      <c r="K258" s="102">
        <v>2</v>
      </c>
      <c r="L258" s="103">
        <v>37500</v>
      </c>
      <c r="M258" s="103"/>
    </row>
    <row r="259" spans="1:13" x14ac:dyDescent="0.25">
      <c r="A259" s="92" t="s">
        <v>568</v>
      </c>
      <c r="B259" s="96" t="s">
        <v>16</v>
      </c>
      <c r="C259" s="92" t="s">
        <v>434</v>
      </c>
      <c r="D259" s="97">
        <v>467030396</v>
      </c>
      <c r="E259" s="98">
        <v>5056213620</v>
      </c>
      <c r="F259" s="92" t="s">
        <v>11</v>
      </c>
      <c r="H259" s="99">
        <v>34776</v>
      </c>
      <c r="I259" s="100">
        <f ca="1">DATEDIF(H259,TODAY(),"Y")</f>
        <v>22</v>
      </c>
      <c r="J259" s="101" t="s">
        <v>18</v>
      </c>
      <c r="K259" s="102">
        <v>1</v>
      </c>
      <c r="L259" s="103">
        <v>70692</v>
      </c>
      <c r="M259" s="103"/>
    </row>
    <row r="260" spans="1:13" x14ac:dyDescent="0.25">
      <c r="A260" s="92" t="s">
        <v>310</v>
      </c>
      <c r="B260" s="96" t="s">
        <v>12</v>
      </c>
      <c r="C260" s="92" t="s">
        <v>302</v>
      </c>
      <c r="D260" s="97">
        <v>711445298</v>
      </c>
      <c r="E260" s="98">
        <v>5058359862</v>
      </c>
      <c r="F260" s="92" t="s">
        <v>7</v>
      </c>
      <c r="H260" s="99">
        <v>41676</v>
      </c>
      <c r="I260" s="100">
        <f ca="1">DATEDIF(H260,TODAY(),"Y")</f>
        <v>3</v>
      </c>
      <c r="J260" s="101"/>
      <c r="K260" s="102">
        <v>1</v>
      </c>
      <c r="L260" s="103">
        <v>101160</v>
      </c>
      <c r="M260" s="103"/>
    </row>
    <row r="261" spans="1:13" x14ac:dyDescent="0.25">
      <c r="A261" s="92" t="s">
        <v>636</v>
      </c>
      <c r="B261" s="96" t="s">
        <v>16</v>
      </c>
      <c r="C261" s="92" t="s">
        <v>635</v>
      </c>
      <c r="D261" s="97">
        <v>914041569</v>
      </c>
      <c r="E261" s="98">
        <v>7196082608</v>
      </c>
      <c r="F261" s="92" t="s">
        <v>11</v>
      </c>
      <c r="H261" s="99">
        <v>41456</v>
      </c>
      <c r="I261" s="100">
        <f ca="1">DATEDIF(H261,TODAY(),"Y")</f>
        <v>4</v>
      </c>
      <c r="J261" s="101" t="s">
        <v>18</v>
      </c>
      <c r="K261" s="102">
        <v>2</v>
      </c>
      <c r="L261" s="103">
        <v>94980</v>
      </c>
      <c r="M261" s="103"/>
    </row>
    <row r="262" spans="1:13" x14ac:dyDescent="0.25">
      <c r="A262" s="92" t="s">
        <v>385</v>
      </c>
      <c r="B262" s="96" t="s">
        <v>20</v>
      </c>
      <c r="C262" s="92" t="s">
        <v>374</v>
      </c>
      <c r="D262" s="97">
        <v>999156829</v>
      </c>
      <c r="E262" s="98">
        <v>7191401774</v>
      </c>
      <c r="F262" s="92" t="s">
        <v>11</v>
      </c>
      <c r="H262" s="99">
        <v>41503</v>
      </c>
      <c r="I262" s="100">
        <f ca="1">DATEDIF(H262,TODAY(),"Y")</f>
        <v>4</v>
      </c>
      <c r="J262" s="101" t="s">
        <v>4</v>
      </c>
      <c r="K262" s="102">
        <v>4</v>
      </c>
      <c r="L262" s="103">
        <v>40764</v>
      </c>
      <c r="M262" s="103"/>
    </row>
    <row r="263" spans="1:13" x14ac:dyDescent="0.25">
      <c r="A263" s="92" t="s">
        <v>696</v>
      </c>
      <c r="B263" s="96" t="s">
        <v>49</v>
      </c>
      <c r="C263" s="92" t="s">
        <v>680</v>
      </c>
      <c r="D263" s="97">
        <v>247276092</v>
      </c>
      <c r="E263" s="98">
        <v>3032636516</v>
      </c>
      <c r="F263" s="92" t="s">
        <v>7</v>
      </c>
      <c r="H263" s="99">
        <v>36175</v>
      </c>
      <c r="I263" s="100">
        <f ca="1">DATEDIF(H263,TODAY(),"Y")</f>
        <v>18</v>
      </c>
      <c r="J263" s="101"/>
      <c r="K263" s="102">
        <v>2</v>
      </c>
      <c r="L263" s="103">
        <v>77268</v>
      </c>
      <c r="M263" s="103"/>
    </row>
    <row r="264" spans="1:13" x14ac:dyDescent="0.25">
      <c r="A264" s="92" t="s">
        <v>26</v>
      </c>
      <c r="B264" s="96" t="s">
        <v>8</v>
      </c>
      <c r="C264" s="92" t="s">
        <v>24</v>
      </c>
      <c r="D264" s="97">
        <v>471064761</v>
      </c>
      <c r="E264" s="98">
        <v>5051800673</v>
      </c>
      <c r="F264" s="92" t="s">
        <v>0</v>
      </c>
      <c r="H264" s="99">
        <v>35881</v>
      </c>
      <c r="I264" s="100">
        <f ca="1">DATEDIF(H264,TODAY(),"Y")</f>
        <v>19</v>
      </c>
      <c r="J264" s="101"/>
      <c r="K264" s="102">
        <v>4</v>
      </c>
      <c r="L264" s="103">
        <v>32333</v>
      </c>
      <c r="M264" s="103"/>
    </row>
    <row r="265" spans="1:13" x14ac:dyDescent="0.25">
      <c r="A265" s="92" t="s">
        <v>630</v>
      </c>
      <c r="B265" s="96" t="s">
        <v>20</v>
      </c>
      <c r="C265" s="92" t="s">
        <v>596</v>
      </c>
      <c r="D265" s="97">
        <v>503349830</v>
      </c>
      <c r="E265" s="98">
        <v>9701999230</v>
      </c>
      <c r="F265" s="92" t="s">
        <v>11</v>
      </c>
      <c r="H265" s="99">
        <v>34461</v>
      </c>
      <c r="I265" s="100">
        <f ca="1">DATEDIF(H265,TODAY(),"Y")</f>
        <v>23</v>
      </c>
      <c r="J265" s="101" t="s">
        <v>18</v>
      </c>
      <c r="K265" s="102">
        <v>2</v>
      </c>
      <c r="L265" s="103">
        <v>38568</v>
      </c>
      <c r="M265" s="103"/>
    </row>
    <row r="266" spans="1:13" x14ac:dyDescent="0.25">
      <c r="A266" s="92" t="s">
        <v>308</v>
      </c>
      <c r="B266" s="96" t="s">
        <v>49</v>
      </c>
      <c r="C266" s="92" t="s">
        <v>302</v>
      </c>
      <c r="D266" s="97">
        <v>291803431</v>
      </c>
      <c r="E266" s="98">
        <v>9705866679</v>
      </c>
      <c r="F266" s="92" t="s">
        <v>7</v>
      </c>
      <c r="H266" s="99">
        <v>40839</v>
      </c>
      <c r="I266" s="100">
        <f ca="1">DATEDIF(H266,TODAY(),"Y")</f>
        <v>6</v>
      </c>
      <c r="J266" s="101"/>
      <c r="K266" s="102">
        <v>3</v>
      </c>
      <c r="L266" s="103">
        <v>64800</v>
      </c>
      <c r="M266" s="103"/>
    </row>
    <row r="267" spans="1:13" x14ac:dyDescent="0.25">
      <c r="A267" s="92" t="s">
        <v>315</v>
      </c>
      <c r="B267" s="96" t="s">
        <v>12</v>
      </c>
      <c r="C267" s="92" t="s">
        <v>302</v>
      </c>
      <c r="D267" s="97">
        <v>120479503</v>
      </c>
      <c r="E267" s="98">
        <v>9706069116</v>
      </c>
      <c r="F267" s="92" t="s">
        <v>5</v>
      </c>
      <c r="H267" s="99">
        <v>40355</v>
      </c>
      <c r="I267" s="100">
        <f ca="1">DATEDIF(H267,TODAY(),"Y")</f>
        <v>7</v>
      </c>
      <c r="J267" s="101" t="s">
        <v>14</v>
      </c>
      <c r="K267" s="102">
        <v>3</v>
      </c>
      <c r="L267" s="103">
        <v>57312</v>
      </c>
      <c r="M267" s="103"/>
    </row>
    <row r="268" spans="1:13" x14ac:dyDescent="0.25">
      <c r="A268" s="92" t="s">
        <v>225</v>
      </c>
      <c r="B268" s="96" t="s">
        <v>20</v>
      </c>
      <c r="C268" s="92" t="s">
        <v>196</v>
      </c>
      <c r="D268" s="97">
        <v>494754997</v>
      </c>
      <c r="E268" s="98">
        <v>7195617115</v>
      </c>
      <c r="F268" s="92" t="s">
        <v>7</v>
      </c>
      <c r="H268" s="99">
        <v>35782</v>
      </c>
      <c r="I268" s="100">
        <f ca="1">DATEDIF(H268,TODAY(),"Y")</f>
        <v>19</v>
      </c>
      <c r="J268" s="101"/>
      <c r="K268" s="102">
        <v>2</v>
      </c>
      <c r="L268" s="103">
        <v>39744</v>
      </c>
      <c r="M268" s="103"/>
    </row>
    <row r="269" spans="1:13" x14ac:dyDescent="0.25">
      <c r="A269" s="92" t="s">
        <v>195</v>
      </c>
      <c r="B269" s="96" t="s">
        <v>20</v>
      </c>
      <c r="C269" s="92" t="s">
        <v>122</v>
      </c>
      <c r="D269" s="97">
        <v>975857784</v>
      </c>
      <c r="E269" s="98">
        <v>3032390604</v>
      </c>
      <c r="F269" s="92" t="s">
        <v>7</v>
      </c>
      <c r="H269" s="99">
        <v>37698</v>
      </c>
      <c r="I269" s="100">
        <f ca="1">DATEDIF(H269,TODAY(),"Y")</f>
        <v>14</v>
      </c>
      <c r="J269" s="101"/>
      <c r="K269" s="102">
        <v>3</v>
      </c>
      <c r="L269" s="103">
        <v>93312</v>
      </c>
      <c r="M269" s="103"/>
    </row>
    <row r="270" spans="1:13" x14ac:dyDescent="0.25">
      <c r="A270" s="92" t="s">
        <v>611</v>
      </c>
      <c r="B270" s="96" t="s">
        <v>20</v>
      </c>
      <c r="C270" s="92" t="s">
        <v>596</v>
      </c>
      <c r="D270" s="97">
        <v>407299017</v>
      </c>
      <c r="E270" s="98">
        <v>3035968632</v>
      </c>
      <c r="F270" s="92" t="s">
        <v>0</v>
      </c>
      <c r="H270" s="99">
        <v>40949</v>
      </c>
      <c r="I270" s="100">
        <f ca="1">DATEDIF(H270,TODAY(),"Y")</f>
        <v>5</v>
      </c>
      <c r="J270" s="101"/>
      <c r="K270" s="102">
        <v>3</v>
      </c>
      <c r="L270" s="103">
        <v>18893</v>
      </c>
      <c r="M270" s="103"/>
    </row>
    <row r="271" spans="1:13" x14ac:dyDescent="0.25">
      <c r="A271" s="92" t="s">
        <v>115</v>
      </c>
      <c r="B271" s="96" t="s">
        <v>49</v>
      </c>
      <c r="C271" s="92" t="s">
        <v>24</v>
      </c>
      <c r="D271" s="97">
        <v>733358713</v>
      </c>
      <c r="E271" s="98">
        <v>9706648050</v>
      </c>
      <c r="F271" s="92" t="s">
        <v>7</v>
      </c>
      <c r="H271" s="99">
        <v>36394</v>
      </c>
      <c r="I271" s="100">
        <f ca="1">DATEDIF(H271,TODAY(),"Y")</f>
        <v>18</v>
      </c>
      <c r="J271" s="101"/>
      <c r="K271" s="102">
        <v>2</v>
      </c>
      <c r="L271" s="103">
        <v>105396</v>
      </c>
      <c r="M271" s="103"/>
    </row>
    <row r="272" spans="1:13" x14ac:dyDescent="0.25">
      <c r="A272" s="92" t="s">
        <v>384</v>
      </c>
      <c r="B272" s="96" t="s">
        <v>12</v>
      </c>
      <c r="C272" s="92" t="s">
        <v>374</v>
      </c>
      <c r="D272" s="97">
        <v>154984918</v>
      </c>
      <c r="E272" s="98">
        <v>3031575684</v>
      </c>
      <c r="F272" s="92" t="s">
        <v>11</v>
      </c>
      <c r="H272" s="99">
        <v>34463</v>
      </c>
      <c r="I272" s="100">
        <f ca="1">DATEDIF(H272,TODAY(),"Y")</f>
        <v>23</v>
      </c>
      <c r="J272" s="101" t="s">
        <v>4</v>
      </c>
      <c r="K272" s="102">
        <v>1</v>
      </c>
      <c r="L272" s="103">
        <v>27480</v>
      </c>
      <c r="M272" s="103"/>
    </row>
    <row r="273" spans="1:13" x14ac:dyDescent="0.25">
      <c r="A273" s="92" t="s">
        <v>685</v>
      </c>
      <c r="B273" s="96" t="s">
        <v>20</v>
      </c>
      <c r="C273" s="92" t="s">
        <v>680</v>
      </c>
      <c r="D273" s="97">
        <v>459522265</v>
      </c>
      <c r="E273" s="98">
        <v>7194633649</v>
      </c>
      <c r="F273" s="92" t="s">
        <v>11</v>
      </c>
      <c r="H273" s="99">
        <v>34631</v>
      </c>
      <c r="I273" s="100">
        <f ca="1">DATEDIF(H273,TODAY(),"Y")</f>
        <v>23</v>
      </c>
      <c r="J273" s="101" t="s">
        <v>35</v>
      </c>
      <c r="K273" s="102">
        <v>5</v>
      </c>
      <c r="L273" s="103">
        <v>73680</v>
      </c>
      <c r="M273" s="103"/>
    </row>
    <row r="274" spans="1:13" x14ac:dyDescent="0.25">
      <c r="A274" s="92" t="s">
        <v>455</v>
      </c>
      <c r="B274" s="96" t="s">
        <v>20</v>
      </c>
      <c r="C274" s="92" t="s">
        <v>434</v>
      </c>
      <c r="D274" s="97">
        <v>380653169</v>
      </c>
      <c r="E274" s="98">
        <v>3034743535</v>
      </c>
      <c r="F274" s="92" t="s">
        <v>11</v>
      </c>
      <c r="H274" s="99">
        <v>35207</v>
      </c>
      <c r="I274" s="100">
        <f ca="1">DATEDIF(H274,TODAY(),"Y")</f>
        <v>21</v>
      </c>
      <c r="J274" s="101" t="s">
        <v>18</v>
      </c>
      <c r="K274" s="102">
        <v>2</v>
      </c>
      <c r="L274" s="103">
        <v>98376</v>
      </c>
      <c r="M274" s="103"/>
    </row>
    <row r="275" spans="1:13" x14ac:dyDescent="0.25">
      <c r="A275" s="92" t="s">
        <v>332</v>
      </c>
      <c r="B275" s="96" t="s">
        <v>8</v>
      </c>
      <c r="C275" s="92" t="s">
        <v>302</v>
      </c>
      <c r="D275" s="97">
        <v>555718765</v>
      </c>
      <c r="E275" s="98">
        <v>5054618773</v>
      </c>
      <c r="F275" s="92" t="s">
        <v>11</v>
      </c>
      <c r="H275" s="99">
        <v>35793</v>
      </c>
      <c r="I275" s="100">
        <f ca="1">DATEDIF(H275,TODAY(),"Y")</f>
        <v>19</v>
      </c>
      <c r="J275" s="101" t="s">
        <v>4</v>
      </c>
      <c r="K275" s="102">
        <v>3</v>
      </c>
      <c r="L275" s="103">
        <v>106620</v>
      </c>
      <c r="M275" s="103"/>
    </row>
    <row r="276" spans="1:13" x14ac:dyDescent="0.25">
      <c r="A276" s="92" t="s">
        <v>72</v>
      </c>
      <c r="B276" s="96" t="s">
        <v>8</v>
      </c>
      <c r="C276" s="92" t="s">
        <v>24</v>
      </c>
      <c r="D276" s="97">
        <v>277423593</v>
      </c>
      <c r="E276" s="98">
        <v>9705790921</v>
      </c>
      <c r="F276" s="92" t="s">
        <v>5</v>
      </c>
      <c r="H276" s="99">
        <v>34447</v>
      </c>
      <c r="I276" s="100">
        <f ca="1">DATEDIF(H276,TODAY(),"Y")</f>
        <v>23</v>
      </c>
      <c r="J276" s="101" t="s">
        <v>18</v>
      </c>
      <c r="K276" s="102">
        <v>2</v>
      </c>
      <c r="L276" s="103">
        <v>16146</v>
      </c>
      <c r="M276" s="103"/>
    </row>
    <row r="277" spans="1:13" x14ac:dyDescent="0.25">
      <c r="A277" s="92" t="s">
        <v>430</v>
      </c>
      <c r="B277" s="96" t="s">
        <v>2</v>
      </c>
      <c r="C277" s="92" t="s">
        <v>426</v>
      </c>
      <c r="D277" s="97">
        <v>380343690</v>
      </c>
      <c r="E277" s="98">
        <v>7193906310</v>
      </c>
      <c r="F277" s="92" t="s">
        <v>7</v>
      </c>
      <c r="H277" s="99">
        <v>41348</v>
      </c>
      <c r="I277" s="100">
        <f ca="1">DATEDIF(H277,TODAY(),"Y")</f>
        <v>4</v>
      </c>
      <c r="J277" s="101"/>
      <c r="K277" s="102">
        <v>2</v>
      </c>
      <c r="L277" s="103">
        <v>74268</v>
      </c>
      <c r="M277" s="103"/>
    </row>
    <row r="278" spans="1:13" x14ac:dyDescent="0.25">
      <c r="A278" s="92" t="s">
        <v>678</v>
      </c>
      <c r="B278" s="96" t="s">
        <v>8</v>
      </c>
      <c r="C278" s="92" t="s">
        <v>671</v>
      </c>
      <c r="D278" s="97">
        <v>920505896</v>
      </c>
      <c r="E278" s="98">
        <v>5053173691</v>
      </c>
      <c r="F278" s="92" t="s">
        <v>7</v>
      </c>
      <c r="H278" s="99">
        <v>39811</v>
      </c>
      <c r="I278" s="100">
        <f ca="1">DATEDIF(H278,TODAY(),"Y")</f>
        <v>8</v>
      </c>
      <c r="J278" s="101"/>
      <c r="K278" s="102">
        <v>2</v>
      </c>
      <c r="L278" s="103">
        <v>94632</v>
      </c>
      <c r="M278" s="103"/>
    </row>
    <row r="279" spans="1:13" x14ac:dyDescent="0.25">
      <c r="A279" s="92" t="s">
        <v>718</v>
      </c>
      <c r="B279" s="96" t="s">
        <v>16</v>
      </c>
      <c r="C279" s="92" t="s">
        <v>680</v>
      </c>
      <c r="D279" s="97">
        <v>339398339</v>
      </c>
      <c r="E279" s="98">
        <v>5057682821</v>
      </c>
      <c r="F279" s="92" t="s">
        <v>11</v>
      </c>
      <c r="H279" s="99">
        <v>37021</v>
      </c>
      <c r="I279" s="123">
        <f ca="1">DATEDIF(H279,TODAY(),"Y")</f>
        <v>16</v>
      </c>
      <c r="J279" s="124" t="s">
        <v>27</v>
      </c>
      <c r="K279" s="102">
        <v>4</v>
      </c>
      <c r="L279" s="103">
        <v>41736</v>
      </c>
      <c r="M279" s="103"/>
    </row>
    <row r="280" spans="1:13" x14ac:dyDescent="0.25">
      <c r="A280" s="92" t="s">
        <v>629</v>
      </c>
      <c r="B280" s="96" t="s">
        <v>16</v>
      </c>
      <c r="C280" s="92" t="s">
        <v>596</v>
      </c>
      <c r="D280" s="97">
        <v>870601943</v>
      </c>
      <c r="E280" s="98">
        <v>9706097340</v>
      </c>
      <c r="F280" s="92" t="s">
        <v>7</v>
      </c>
      <c r="H280" s="99">
        <v>35817</v>
      </c>
      <c r="I280" s="100">
        <f ca="1">DATEDIF(H280,TODAY(),"Y")</f>
        <v>19</v>
      </c>
      <c r="J280" s="101"/>
      <c r="K280" s="102">
        <v>5</v>
      </c>
      <c r="L280" s="103">
        <v>54048</v>
      </c>
      <c r="M280" s="103"/>
    </row>
    <row r="281" spans="1:13" x14ac:dyDescent="0.25">
      <c r="A281" s="92" t="s">
        <v>732</v>
      </c>
      <c r="B281" s="96" t="s">
        <v>8</v>
      </c>
      <c r="C281" s="92" t="s">
        <v>680</v>
      </c>
      <c r="D281" s="97">
        <v>333947685</v>
      </c>
      <c r="E281" s="98">
        <v>5058314799</v>
      </c>
      <c r="F281" s="92" t="s">
        <v>11</v>
      </c>
      <c r="H281" s="99">
        <v>38404</v>
      </c>
      <c r="I281" s="100">
        <f ca="1">DATEDIF(H281,TODAY(),"Y")</f>
        <v>12</v>
      </c>
      <c r="J281" s="101" t="s">
        <v>35</v>
      </c>
      <c r="K281" s="102">
        <v>3</v>
      </c>
      <c r="L281" s="103">
        <v>103056</v>
      </c>
      <c r="M281" s="103"/>
    </row>
    <row r="282" spans="1:13" x14ac:dyDescent="0.25">
      <c r="A282" s="92" t="s">
        <v>282</v>
      </c>
      <c r="B282" s="96" t="s">
        <v>8</v>
      </c>
      <c r="C282" s="92" t="s">
        <v>196</v>
      </c>
      <c r="D282" s="97">
        <v>394876677</v>
      </c>
      <c r="E282" s="98">
        <v>9702551469</v>
      </c>
      <c r="F282" s="92" t="s">
        <v>11</v>
      </c>
      <c r="H282" s="99">
        <v>36672</v>
      </c>
      <c r="I282" s="100">
        <f ca="1">DATEDIF(H282,TODAY(),"Y")</f>
        <v>17</v>
      </c>
      <c r="J282" s="101" t="s">
        <v>18</v>
      </c>
      <c r="K282" s="102">
        <v>2</v>
      </c>
      <c r="L282" s="103">
        <v>40872</v>
      </c>
      <c r="M282" s="103"/>
    </row>
    <row r="283" spans="1:13" x14ac:dyDescent="0.25">
      <c r="A283" s="92" t="s">
        <v>194</v>
      </c>
      <c r="B283" s="96" t="s">
        <v>8</v>
      </c>
      <c r="C283" s="92" t="s">
        <v>122</v>
      </c>
      <c r="D283" s="97">
        <v>323701315</v>
      </c>
      <c r="E283" s="98">
        <v>3034479196</v>
      </c>
      <c r="F283" s="92" t="s">
        <v>11</v>
      </c>
      <c r="H283" s="99">
        <v>41637</v>
      </c>
      <c r="I283" s="100">
        <f ca="1">DATEDIF(H283,TODAY(),"Y")</f>
        <v>3</v>
      </c>
      <c r="J283" s="101" t="s">
        <v>27</v>
      </c>
      <c r="K283" s="102">
        <v>3</v>
      </c>
      <c r="L283" s="103">
        <v>96312</v>
      </c>
      <c r="M283" s="103"/>
    </row>
    <row r="284" spans="1:13" x14ac:dyDescent="0.25">
      <c r="A284" s="92" t="s">
        <v>123</v>
      </c>
      <c r="B284" s="96" t="s">
        <v>2</v>
      </c>
      <c r="C284" s="92" t="s">
        <v>122</v>
      </c>
      <c r="D284" s="97">
        <v>878902154</v>
      </c>
      <c r="E284" s="98">
        <v>3031155509</v>
      </c>
      <c r="F284" s="92" t="s">
        <v>5</v>
      </c>
      <c r="H284" s="99">
        <v>34946</v>
      </c>
      <c r="I284" s="100">
        <f ca="1">DATEDIF(H284,TODAY(),"Y")</f>
        <v>22</v>
      </c>
      <c r="J284" s="101" t="s">
        <v>18</v>
      </c>
      <c r="K284" s="102">
        <v>5</v>
      </c>
      <c r="L284" s="103">
        <v>31062</v>
      </c>
      <c r="M284" s="103"/>
    </row>
    <row r="285" spans="1:13" x14ac:dyDescent="0.25">
      <c r="A285" s="92" t="s">
        <v>509</v>
      </c>
      <c r="B285" s="96" t="s">
        <v>16</v>
      </c>
      <c r="C285" s="92" t="s">
        <v>434</v>
      </c>
      <c r="D285" s="97">
        <v>561968668</v>
      </c>
      <c r="E285" s="98">
        <v>3032433774</v>
      </c>
      <c r="F285" s="92" t="s">
        <v>11</v>
      </c>
      <c r="H285" s="99">
        <v>39865</v>
      </c>
      <c r="I285" s="100">
        <f ca="1">DATEDIF(H285,TODAY(),"Y")</f>
        <v>8</v>
      </c>
      <c r="J285" s="101" t="s">
        <v>35</v>
      </c>
      <c r="K285" s="102">
        <v>1</v>
      </c>
      <c r="L285" s="103">
        <v>91901</v>
      </c>
      <c r="M285" s="103"/>
    </row>
    <row r="286" spans="1:13" x14ac:dyDescent="0.25">
      <c r="A286" s="92" t="s">
        <v>473</v>
      </c>
      <c r="B286" s="96" t="s">
        <v>2</v>
      </c>
      <c r="C286" s="92" t="s">
        <v>434</v>
      </c>
      <c r="D286" s="97">
        <v>484217278</v>
      </c>
      <c r="E286" s="98">
        <v>5055627374</v>
      </c>
      <c r="F286" s="92" t="s">
        <v>0</v>
      </c>
      <c r="H286" s="99">
        <v>40803</v>
      </c>
      <c r="I286" s="100">
        <f ca="1">DATEDIF(H286,TODAY(),"Y")</f>
        <v>6</v>
      </c>
      <c r="J286" s="101"/>
      <c r="K286" s="102">
        <v>4</v>
      </c>
      <c r="L286" s="103">
        <v>12686</v>
      </c>
      <c r="M286" s="103"/>
    </row>
    <row r="287" spans="1:13" x14ac:dyDescent="0.25">
      <c r="A287" s="92" t="s">
        <v>102</v>
      </c>
      <c r="B287" s="96" t="s">
        <v>2</v>
      </c>
      <c r="C287" s="92" t="s">
        <v>24</v>
      </c>
      <c r="D287" s="97">
        <v>941937371</v>
      </c>
      <c r="E287" s="98">
        <v>5055060466</v>
      </c>
      <c r="F287" s="92" t="s">
        <v>11</v>
      </c>
      <c r="H287" s="99">
        <v>36832</v>
      </c>
      <c r="I287" s="100">
        <f ca="1">DATEDIF(H287,TODAY(),"Y")</f>
        <v>17</v>
      </c>
      <c r="J287" s="101" t="s">
        <v>4</v>
      </c>
      <c r="K287" s="102">
        <v>4</v>
      </c>
      <c r="L287" s="103">
        <v>103584</v>
      </c>
      <c r="M287" s="103"/>
    </row>
    <row r="288" spans="1:13" x14ac:dyDescent="0.25">
      <c r="A288" s="92" t="s">
        <v>300</v>
      </c>
      <c r="B288" s="96" t="s">
        <v>16</v>
      </c>
      <c r="C288" s="92" t="s">
        <v>285</v>
      </c>
      <c r="D288" s="97">
        <v>360904659</v>
      </c>
      <c r="E288" s="98">
        <v>5053766803</v>
      </c>
      <c r="F288" s="92" t="s">
        <v>11</v>
      </c>
      <c r="H288" s="99">
        <v>34644</v>
      </c>
      <c r="I288" s="100">
        <f ca="1">DATEDIF(H288,TODAY(),"Y")</f>
        <v>23</v>
      </c>
      <c r="J288" s="101" t="s">
        <v>18</v>
      </c>
      <c r="K288" s="102">
        <v>5</v>
      </c>
      <c r="L288" s="103">
        <v>53544</v>
      </c>
      <c r="M288" s="103"/>
    </row>
    <row r="289" spans="1:15" x14ac:dyDescent="0.25">
      <c r="A289" s="92" t="s">
        <v>31</v>
      </c>
      <c r="B289" s="96" t="s">
        <v>8</v>
      </c>
      <c r="C289" s="92" t="s">
        <v>24</v>
      </c>
      <c r="D289" s="97">
        <v>627494412</v>
      </c>
      <c r="E289" s="98">
        <v>3038249735</v>
      </c>
      <c r="F289" s="92" t="s">
        <v>11</v>
      </c>
      <c r="H289" s="99">
        <v>36332</v>
      </c>
      <c r="I289" s="100">
        <f ca="1">DATEDIF(H289,TODAY(),"Y")</f>
        <v>18</v>
      </c>
      <c r="J289" s="101" t="s">
        <v>4</v>
      </c>
      <c r="K289" s="102">
        <v>5</v>
      </c>
      <c r="L289" s="103">
        <v>70044</v>
      </c>
      <c r="M289" s="103"/>
    </row>
    <row r="290" spans="1:15" x14ac:dyDescent="0.25">
      <c r="A290" s="92" t="s">
        <v>130</v>
      </c>
      <c r="B290" s="96" t="s">
        <v>20</v>
      </c>
      <c r="C290" s="92" t="s">
        <v>122</v>
      </c>
      <c r="D290" s="97">
        <v>562497973</v>
      </c>
      <c r="E290" s="98">
        <v>3034111882</v>
      </c>
      <c r="F290" s="92" t="s">
        <v>11</v>
      </c>
      <c r="H290" s="99">
        <v>36412</v>
      </c>
      <c r="I290" s="100">
        <f ca="1">DATEDIF(H290,TODAY(),"Y")</f>
        <v>18</v>
      </c>
      <c r="J290" s="101" t="s">
        <v>35</v>
      </c>
      <c r="K290" s="102">
        <v>1</v>
      </c>
      <c r="L290" s="103">
        <v>75636</v>
      </c>
      <c r="M290" s="103"/>
    </row>
    <row r="291" spans="1:15" x14ac:dyDescent="0.25">
      <c r="A291" s="92" t="s">
        <v>669</v>
      </c>
      <c r="B291" s="96" t="s">
        <v>20</v>
      </c>
      <c r="C291" s="92" t="s">
        <v>661</v>
      </c>
      <c r="D291" s="97">
        <v>324622113</v>
      </c>
      <c r="E291" s="98">
        <v>3038824849</v>
      </c>
      <c r="F291" s="92" t="s">
        <v>5</v>
      </c>
      <c r="H291" s="99">
        <v>41572</v>
      </c>
      <c r="I291" s="100">
        <f ca="1">DATEDIF(H291,TODAY(),"Y")</f>
        <v>4</v>
      </c>
      <c r="J291" s="101" t="s">
        <v>18</v>
      </c>
      <c r="K291" s="102">
        <v>1</v>
      </c>
      <c r="L291" s="103">
        <v>34350</v>
      </c>
      <c r="M291" s="103"/>
      <c r="N291" s="121"/>
      <c r="O291" s="104"/>
    </row>
    <row r="292" spans="1:15" x14ac:dyDescent="0.25">
      <c r="A292" s="92" t="s">
        <v>261</v>
      </c>
      <c r="B292" s="96" t="s">
        <v>20</v>
      </c>
      <c r="C292" s="92" t="s">
        <v>196</v>
      </c>
      <c r="D292" s="97">
        <v>113252240</v>
      </c>
      <c r="E292" s="98">
        <v>5056712695</v>
      </c>
      <c r="F292" s="92" t="s">
        <v>11</v>
      </c>
      <c r="H292" s="99">
        <v>37592</v>
      </c>
      <c r="I292" s="100">
        <f ca="1">DATEDIF(H292,TODAY(),"Y")</f>
        <v>15</v>
      </c>
      <c r="J292" s="101" t="s">
        <v>4</v>
      </c>
      <c r="K292" s="102">
        <v>4</v>
      </c>
      <c r="L292" s="103">
        <v>74880</v>
      </c>
      <c r="M292" s="103"/>
    </row>
    <row r="293" spans="1:15" x14ac:dyDescent="0.25">
      <c r="A293" s="92" t="s">
        <v>476</v>
      </c>
      <c r="B293" s="96" t="s">
        <v>16</v>
      </c>
      <c r="C293" s="92" t="s">
        <v>434</v>
      </c>
      <c r="D293" s="97">
        <v>488831244</v>
      </c>
      <c r="E293" s="98">
        <v>7198979762</v>
      </c>
      <c r="F293" s="92" t="s">
        <v>5</v>
      </c>
      <c r="H293" s="99">
        <v>38676</v>
      </c>
      <c r="I293" s="100">
        <f ca="1">DATEDIF(H293,TODAY(),"Y")</f>
        <v>12</v>
      </c>
      <c r="J293" s="101" t="s">
        <v>4</v>
      </c>
      <c r="K293" s="102">
        <v>1</v>
      </c>
      <c r="L293" s="103">
        <v>29352</v>
      </c>
      <c r="M293" s="103"/>
    </row>
    <row r="294" spans="1:15" x14ac:dyDescent="0.25">
      <c r="A294" s="92" t="s">
        <v>527</v>
      </c>
      <c r="B294" s="96" t="s">
        <v>2</v>
      </c>
      <c r="C294" s="92" t="s">
        <v>434</v>
      </c>
      <c r="D294" s="97">
        <v>135965371</v>
      </c>
      <c r="E294" s="98">
        <v>5055592950</v>
      </c>
      <c r="F294" s="92" t="s">
        <v>11</v>
      </c>
      <c r="H294" s="99">
        <v>38992</v>
      </c>
      <c r="I294" s="100">
        <f ca="1">DATEDIF(H294,TODAY(),"Y")</f>
        <v>11</v>
      </c>
      <c r="J294" s="101" t="s">
        <v>18</v>
      </c>
      <c r="K294" s="102">
        <v>5</v>
      </c>
      <c r="L294" s="103">
        <v>37104</v>
      </c>
      <c r="M294" s="103"/>
    </row>
    <row r="295" spans="1:15" x14ac:dyDescent="0.25">
      <c r="A295" s="92" t="s">
        <v>109</v>
      </c>
      <c r="B295" s="96" t="s">
        <v>49</v>
      </c>
      <c r="C295" s="92" t="s">
        <v>24</v>
      </c>
      <c r="D295" s="97">
        <v>230192897</v>
      </c>
      <c r="E295" s="98">
        <v>5055261239</v>
      </c>
      <c r="F295" s="92" t="s">
        <v>11</v>
      </c>
      <c r="H295" s="99">
        <v>40497</v>
      </c>
      <c r="I295" s="100">
        <f ca="1">DATEDIF(H295,TODAY(),"Y")</f>
        <v>7</v>
      </c>
      <c r="J295" s="101" t="s">
        <v>35</v>
      </c>
      <c r="K295" s="102">
        <v>2</v>
      </c>
      <c r="L295" s="103">
        <v>82632</v>
      </c>
      <c r="M295" s="103"/>
    </row>
    <row r="296" spans="1:15" x14ac:dyDescent="0.25">
      <c r="A296" s="92" t="s">
        <v>193</v>
      </c>
      <c r="B296" s="96" t="s">
        <v>8</v>
      </c>
      <c r="C296" s="92" t="s">
        <v>122</v>
      </c>
      <c r="D296" s="97">
        <v>331251341</v>
      </c>
      <c r="E296" s="98">
        <v>3038678875</v>
      </c>
      <c r="F296" s="92" t="s">
        <v>11</v>
      </c>
      <c r="H296" s="99">
        <v>36952</v>
      </c>
      <c r="I296" s="100">
        <f ca="1">DATEDIF(H296,TODAY(),"Y")</f>
        <v>16</v>
      </c>
      <c r="J296" s="101" t="s">
        <v>18</v>
      </c>
      <c r="K296" s="102">
        <v>3</v>
      </c>
      <c r="L296" s="103">
        <v>84336</v>
      </c>
      <c r="M296" s="103"/>
    </row>
    <row r="297" spans="1:15" x14ac:dyDescent="0.25">
      <c r="A297" s="92" t="s">
        <v>45</v>
      </c>
      <c r="B297" s="96" t="s">
        <v>8</v>
      </c>
      <c r="C297" s="92" t="s">
        <v>24</v>
      </c>
      <c r="D297" s="97">
        <v>894855096</v>
      </c>
      <c r="E297" s="98">
        <v>7193936198</v>
      </c>
      <c r="F297" s="92" t="s">
        <v>5</v>
      </c>
      <c r="H297" s="99">
        <v>36522</v>
      </c>
      <c r="I297" s="100">
        <f ca="1">DATEDIF(H297,TODAY(),"Y")</f>
        <v>17</v>
      </c>
      <c r="J297" s="101" t="s">
        <v>35</v>
      </c>
      <c r="K297" s="102">
        <v>4</v>
      </c>
      <c r="L297" s="103">
        <v>45192</v>
      </c>
      <c r="M297" s="103"/>
    </row>
    <row r="298" spans="1:15" x14ac:dyDescent="0.25">
      <c r="A298" s="92" t="s">
        <v>255</v>
      </c>
      <c r="B298" s="96" t="s">
        <v>8</v>
      </c>
      <c r="C298" s="92" t="s">
        <v>196</v>
      </c>
      <c r="D298" s="97">
        <v>765512793</v>
      </c>
      <c r="E298" s="98">
        <v>3037686976</v>
      </c>
      <c r="F298" s="92" t="s">
        <v>11</v>
      </c>
      <c r="H298" s="99">
        <v>40920</v>
      </c>
      <c r="I298" s="100">
        <f ca="1">DATEDIF(H298,TODAY(),"Y")</f>
        <v>5</v>
      </c>
      <c r="J298" s="101" t="s">
        <v>4</v>
      </c>
      <c r="K298" s="102">
        <v>5</v>
      </c>
      <c r="L298" s="103">
        <v>77184</v>
      </c>
      <c r="M298" s="103"/>
    </row>
    <row r="299" spans="1:15" x14ac:dyDescent="0.25">
      <c r="A299" s="92" t="s">
        <v>496</v>
      </c>
      <c r="B299" s="96" t="s">
        <v>20</v>
      </c>
      <c r="C299" s="92" t="s">
        <v>434</v>
      </c>
      <c r="D299" s="97">
        <v>259573806</v>
      </c>
      <c r="E299" s="98">
        <v>5053302808</v>
      </c>
      <c r="F299" s="92" t="s">
        <v>11</v>
      </c>
      <c r="H299" s="99">
        <v>34704</v>
      </c>
      <c r="I299" s="100">
        <f ca="1">DATEDIF(H299,TODAY(),"Y")</f>
        <v>22</v>
      </c>
      <c r="J299" s="101" t="s">
        <v>14</v>
      </c>
      <c r="K299" s="102">
        <v>4</v>
      </c>
      <c r="L299" s="103">
        <v>72456</v>
      </c>
      <c r="M299" s="103"/>
    </row>
    <row r="300" spans="1:15" x14ac:dyDescent="0.25">
      <c r="A300" s="92" t="s">
        <v>432</v>
      </c>
      <c r="B300" s="96" t="s">
        <v>8</v>
      </c>
      <c r="C300" s="92" t="s">
        <v>426</v>
      </c>
      <c r="D300" s="97">
        <v>214234804</v>
      </c>
      <c r="E300" s="98">
        <v>9708908079</v>
      </c>
      <c r="F300" s="92" t="s">
        <v>11</v>
      </c>
      <c r="H300" s="99">
        <v>38992</v>
      </c>
      <c r="I300" s="100">
        <f ca="1">DATEDIF(H300,TODAY(),"Y")</f>
        <v>11</v>
      </c>
      <c r="J300" s="101" t="s">
        <v>18</v>
      </c>
      <c r="K300" s="102">
        <v>2</v>
      </c>
      <c r="L300" s="103">
        <v>64644</v>
      </c>
      <c r="M300" s="103"/>
    </row>
    <row r="301" spans="1:15" x14ac:dyDescent="0.25">
      <c r="A301" s="92" t="s">
        <v>245</v>
      </c>
      <c r="B301" s="96" t="s">
        <v>20</v>
      </c>
      <c r="C301" s="92" t="s">
        <v>196</v>
      </c>
      <c r="D301" s="97">
        <v>880747384</v>
      </c>
      <c r="E301" s="98">
        <v>3035220001</v>
      </c>
      <c r="F301" s="92" t="s">
        <v>11</v>
      </c>
      <c r="H301" s="99">
        <v>34582</v>
      </c>
      <c r="I301" s="100">
        <f ca="1">DATEDIF(H301,TODAY(),"Y")</f>
        <v>23</v>
      </c>
      <c r="J301" s="101" t="s">
        <v>27</v>
      </c>
      <c r="K301" s="102">
        <v>4</v>
      </c>
      <c r="L301" s="103">
        <v>95280</v>
      </c>
      <c r="M301" s="103"/>
    </row>
    <row r="302" spans="1:15" x14ac:dyDescent="0.25">
      <c r="A302" s="92" t="s">
        <v>487</v>
      </c>
      <c r="B302" s="96" t="s">
        <v>8</v>
      </c>
      <c r="C302" s="92" t="s">
        <v>434</v>
      </c>
      <c r="D302" s="97">
        <v>920477476</v>
      </c>
      <c r="E302" s="98">
        <v>3033162442</v>
      </c>
      <c r="F302" s="92" t="s">
        <v>7</v>
      </c>
      <c r="H302" s="99">
        <v>36241</v>
      </c>
      <c r="I302" s="100">
        <f ca="1">DATEDIF(H302,TODAY(),"Y")</f>
        <v>18</v>
      </c>
      <c r="J302" s="101"/>
      <c r="K302" s="102">
        <v>3</v>
      </c>
      <c r="L302" s="103">
        <v>29292</v>
      </c>
      <c r="M302" s="103"/>
    </row>
    <row r="303" spans="1:15" x14ac:dyDescent="0.25">
      <c r="A303" s="92" t="s">
        <v>320</v>
      </c>
      <c r="B303" s="96" t="s">
        <v>8</v>
      </c>
      <c r="C303" s="92" t="s">
        <v>302</v>
      </c>
      <c r="D303" s="97">
        <v>619465100</v>
      </c>
      <c r="E303" s="98">
        <v>3034629606</v>
      </c>
      <c r="F303" s="92" t="s">
        <v>11</v>
      </c>
      <c r="H303" s="99">
        <v>39972</v>
      </c>
      <c r="I303" s="100">
        <f ca="1">DATEDIF(H303,TODAY(),"Y")</f>
        <v>8</v>
      </c>
      <c r="J303" s="101" t="s">
        <v>35</v>
      </c>
      <c r="K303" s="102">
        <v>2</v>
      </c>
      <c r="L303" s="103">
        <v>33072</v>
      </c>
      <c r="M303" s="103"/>
    </row>
    <row r="304" spans="1:15" x14ac:dyDescent="0.25">
      <c r="A304" s="92" t="s">
        <v>728</v>
      </c>
      <c r="B304" s="96" t="s">
        <v>16</v>
      </c>
      <c r="C304" s="92" t="s">
        <v>680</v>
      </c>
      <c r="D304" s="97">
        <v>721173550</v>
      </c>
      <c r="E304" s="98">
        <v>3038356334</v>
      </c>
      <c r="F304" s="92" t="s">
        <v>11</v>
      </c>
      <c r="H304" s="99">
        <v>34842</v>
      </c>
      <c r="I304" s="100">
        <f ca="1">DATEDIF(H304,TODAY(),"Y")</f>
        <v>22</v>
      </c>
      <c r="J304" s="101" t="s">
        <v>4</v>
      </c>
      <c r="K304" s="102">
        <v>2</v>
      </c>
      <c r="L304" s="103">
        <v>85380</v>
      </c>
      <c r="M304" s="103"/>
    </row>
    <row r="305" spans="1:15" x14ac:dyDescent="0.25">
      <c r="A305" s="92" t="s">
        <v>86</v>
      </c>
      <c r="B305" s="96" t="s">
        <v>49</v>
      </c>
      <c r="C305" s="92" t="s">
        <v>24</v>
      </c>
      <c r="D305" s="97">
        <v>723066626</v>
      </c>
      <c r="E305" s="98">
        <v>3035399385</v>
      </c>
      <c r="F305" s="92" t="s">
        <v>7</v>
      </c>
      <c r="H305" s="99">
        <v>39494</v>
      </c>
      <c r="I305" s="100">
        <f ca="1">DATEDIF(H305,TODAY(),"Y")</f>
        <v>9</v>
      </c>
      <c r="J305" s="101"/>
      <c r="K305" s="102">
        <v>3</v>
      </c>
      <c r="L305" s="103">
        <v>39456</v>
      </c>
      <c r="M305" s="103"/>
    </row>
    <row r="306" spans="1:15" x14ac:dyDescent="0.25">
      <c r="A306" s="92" t="s">
        <v>252</v>
      </c>
      <c r="B306" s="96" t="s">
        <v>16</v>
      </c>
      <c r="C306" s="92" t="s">
        <v>196</v>
      </c>
      <c r="D306" s="97">
        <v>378882665</v>
      </c>
      <c r="E306" s="98">
        <v>5056079829</v>
      </c>
      <c r="F306" s="92" t="s">
        <v>5</v>
      </c>
      <c r="H306" s="99">
        <v>34727</v>
      </c>
      <c r="I306" s="100">
        <f ca="1">DATEDIF(H306,TODAY(),"Y")</f>
        <v>22</v>
      </c>
      <c r="J306" s="101" t="s">
        <v>4</v>
      </c>
      <c r="K306" s="102">
        <v>3</v>
      </c>
      <c r="L306" s="103">
        <v>55656</v>
      </c>
      <c r="M306" s="103"/>
    </row>
    <row r="307" spans="1:15" x14ac:dyDescent="0.25">
      <c r="A307" s="92" t="s">
        <v>667</v>
      </c>
      <c r="B307" s="96" t="s">
        <v>20</v>
      </c>
      <c r="C307" s="92" t="s">
        <v>661</v>
      </c>
      <c r="D307" s="97">
        <v>651995963</v>
      </c>
      <c r="E307" s="98">
        <v>3034944945</v>
      </c>
      <c r="F307" s="92" t="s">
        <v>0</v>
      </c>
      <c r="H307" s="99">
        <v>41369</v>
      </c>
      <c r="I307" s="100">
        <f ca="1">DATEDIF(H307,TODAY(),"Y")</f>
        <v>4</v>
      </c>
      <c r="J307" s="101"/>
      <c r="K307" s="102">
        <v>4</v>
      </c>
      <c r="L307" s="103">
        <v>32981</v>
      </c>
      <c r="M307" s="103"/>
      <c r="O307" s="104"/>
    </row>
    <row r="308" spans="1:15" x14ac:dyDescent="0.25">
      <c r="A308" s="92" t="s">
        <v>323</v>
      </c>
      <c r="B308" s="96" t="s">
        <v>20</v>
      </c>
      <c r="C308" s="92" t="s">
        <v>302</v>
      </c>
      <c r="D308" s="97">
        <v>816607187</v>
      </c>
      <c r="E308" s="98">
        <v>9705520461</v>
      </c>
      <c r="F308" s="92" t="s">
        <v>0</v>
      </c>
      <c r="H308" s="99">
        <v>41508</v>
      </c>
      <c r="I308" s="100">
        <f ca="1">DATEDIF(H308,TODAY(),"Y")</f>
        <v>4</v>
      </c>
      <c r="J308" s="101"/>
      <c r="K308" s="102">
        <v>3</v>
      </c>
      <c r="L308" s="103">
        <v>11016</v>
      </c>
      <c r="M308" s="103"/>
    </row>
    <row r="309" spans="1:15" x14ac:dyDescent="0.25">
      <c r="A309" s="92" t="s">
        <v>537</v>
      </c>
      <c r="B309" s="96" t="s">
        <v>8</v>
      </c>
      <c r="C309" s="92" t="s">
        <v>434</v>
      </c>
      <c r="D309" s="97">
        <v>276980518</v>
      </c>
      <c r="E309" s="98">
        <v>7195267252</v>
      </c>
      <c r="F309" s="92" t="s">
        <v>11</v>
      </c>
      <c r="H309" s="99">
        <v>39888</v>
      </c>
      <c r="I309" s="100">
        <f ca="1">DATEDIF(H309,TODAY(),"Y")</f>
        <v>8</v>
      </c>
      <c r="J309" s="101" t="s">
        <v>14</v>
      </c>
      <c r="K309" s="102">
        <v>5</v>
      </c>
      <c r="L309" s="103">
        <v>35304</v>
      </c>
      <c r="M309" s="103"/>
    </row>
    <row r="310" spans="1:15" x14ac:dyDescent="0.25">
      <c r="A310" s="92" t="s">
        <v>160</v>
      </c>
      <c r="B310" s="96" t="s">
        <v>2</v>
      </c>
      <c r="C310" s="92" t="s">
        <v>122</v>
      </c>
      <c r="D310" s="97">
        <v>687623890</v>
      </c>
      <c r="E310" s="98">
        <v>9702447501</v>
      </c>
      <c r="F310" s="92" t="s">
        <v>0</v>
      </c>
      <c r="H310" s="99">
        <v>36090</v>
      </c>
      <c r="I310" s="100">
        <f ca="1">DATEDIF(H310,TODAY(),"Y")</f>
        <v>19</v>
      </c>
      <c r="J310" s="101"/>
      <c r="K310" s="102">
        <v>4</v>
      </c>
      <c r="L310" s="103">
        <v>28430</v>
      </c>
      <c r="M310" s="103"/>
    </row>
    <row r="311" spans="1:15" x14ac:dyDescent="0.25">
      <c r="A311" s="92" t="s">
        <v>340</v>
      </c>
      <c r="B311" s="96" t="s">
        <v>8</v>
      </c>
      <c r="C311" s="92" t="s">
        <v>302</v>
      </c>
      <c r="D311" s="97">
        <v>959568761</v>
      </c>
      <c r="E311" s="98">
        <v>5054744493</v>
      </c>
      <c r="F311" s="92" t="s">
        <v>11</v>
      </c>
      <c r="H311" s="99">
        <v>34513</v>
      </c>
      <c r="I311" s="100">
        <f ca="1">DATEDIF(H311,TODAY(),"Y")</f>
        <v>23</v>
      </c>
      <c r="J311" s="101" t="s">
        <v>27</v>
      </c>
      <c r="K311" s="102">
        <v>5</v>
      </c>
      <c r="L311" s="103">
        <v>73764</v>
      </c>
      <c r="M311" s="103"/>
    </row>
    <row r="312" spans="1:15" x14ac:dyDescent="0.25">
      <c r="A312" s="92" t="s">
        <v>161</v>
      </c>
      <c r="B312" s="96" t="s">
        <v>8</v>
      </c>
      <c r="C312" s="92" t="s">
        <v>122</v>
      </c>
      <c r="D312" s="97">
        <v>351003584</v>
      </c>
      <c r="E312" s="98">
        <v>9704269081</v>
      </c>
      <c r="F312" s="92" t="s">
        <v>7</v>
      </c>
      <c r="H312" s="99">
        <v>37270</v>
      </c>
      <c r="I312" s="100">
        <f ca="1">DATEDIF(H312,TODAY(),"Y")</f>
        <v>15</v>
      </c>
      <c r="J312" s="101"/>
      <c r="K312" s="102">
        <v>5</v>
      </c>
      <c r="L312" s="103">
        <v>63972</v>
      </c>
      <c r="M312" s="103"/>
    </row>
    <row r="313" spans="1:15" x14ac:dyDescent="0.25">
      <c r="A313" s="92" t="s">
        <v>375</v>
      </c>
      <c r="B313" s="96" t="s">
        <v>8</v>
      </c>
      <c r="C313" s="92" t="s">
        <v>374</v>
      </c>
      <c r="D313" s="97">
        <v>275102740</v>
      </c>
      <c r="E313" s="98">
        <v>9701620909</v>
      </c>
      <c r="F313" s="92" t="s">
        <v>11</v>
      </c>
      <c r="H313" s="99">
        <v>34751</v>
      </c>
      <c r="I313" s="100">
        <f ca="1">DATEDIF(H313,TODAY(),"Y")</f>
        <v>22</v>
      </c>
      <c r="J313" s="101" t="s">
        <v>35</v>
      </c>
      <c r="K313" s="102">
        <v>4</v>
      </c>
      <c r="L313" s="103">
        <v>72672</v>
      </c>
      <c r="M313" s="103"/>
    </row>
    <row r="314" spans="1:15" x14ac:dyDescent="0.25">
      <c r="A314" s="117" t="s">
        <v>771</v>
      </c>
      <c r="B314" s="96" t="s">
        <v>49</v>
      </c>
      <c r="C314" s="117" t="s">
        <v>756</v>
      </c>
      <c r="D314" s="118">
        <v>415076748</v>
      </c>
      <c r="E314" s="119">
        <v>9705230846</v>
      </c>
      <c r="F314" s="117" t="s">
        <v>0</v>
      </c>
      <c r="G314" s="117"/>
      <c r="H314" s="99">
        <v>34538</v>
      </c>
      <c r="I314" s="100">
        <f ca="1">DATEDIF(H314,TODAY(),"Y")</f>
        <v>23</v>
      </c>
      <c r="J314" s="101" t="s">
        <v>4</v>
      </c>
      <c r="K314" s="102">
        <v>3</v>
      </c>
      <c r="L314" s="103">
        <v>34884</v>
      </c>
      <c r="M314" s="103"/>
      <c r="O314" s="122"/>
    </row>
    <row r="315" spans="1:15" x14ac:dyDescent="0.25">
      <c r="A315" s="92" t="s">
        <v>280</v>
      </c>
      <c r="B315" s="96" t="s">
        <v>8</v>
      </c>
      <c r="C315" s="92" t="s">
        <v>196</v>
      </c>
      <c r="D315" s="97">
        <v>933883118</v>
      </c>
      <c r="E315" s="98">
        <v>3033294956</v>
      </c>
      <c r="F315" s="92" t="s">
        <v>7</v>
      </c>
      <c r="H315" s="99">
        <v>35714</v>
      </c>
      <c r="I315" s="100">
        <f ca="1">DATEDIF(H315,TODAY(),"Y")</f>
        <v>20</v>
      </c>
      <c r="J315" s="101"/>
      <c r="K315" s="102">
        <v>2</v>
      </c>
      <c r="L315" s="103">
        <v>103176</v>
      </c>
      <c r="M315" s="103"/>
    </row>
    <row r="316" spans="1:15" x14ac:dyDescent="0.25">
      <c r="A316" s="92" t="s">
        <v>377</v>
      </c>
      <c r="B316" s="96" t="s">
        <v>20</v>
      </c>
      <c r="C316" s="92" t="s">
        <v>374</v>
      </c>
      <c r="D316" s="97">
        <v>555025137</v>
      </c>
      <c r="E316" s="98">
        <v>7196565171</v>
      </c>
      <c r="F316" s="92" t="s">
        <v>5</v>
      </c>
      <c r="H316" s="99">
        <v>34375</v>
      </c>
      <c r="I316" s="100">
        <f ca="1">DATEDIF(H316,TODAY(),"Y")</f>
        <v>23</v>
      </c>
      <c r="J316" s="101" t="s">
        <v>27</v>
      </c>
      <c r="K316" s="102">
        <v>4</v>
      </c>
      <c r="L316" s="103">
        <v>15708</v>
      </c>
      <c r="M316" s="103"/>
    </row>
    <row r="317" spans="1:15" x14ac:dyDescent="0.25">
      <c r="A317" s="92" t="s">
        <v>153</v>
      </c>
      <c r="B317" s="96" t="s">
        <v>8</v>
      </c>
      <c r="C317" s="92" t="s">
        <v>122</v>
      </c>
      <c r="D317" s="97">
        <v>693055639</v>
      </c>
      <c r="E317" s="98">
        <v>9705866887</v>
      </c>
      <c r="F317" s="92" t="s">
        <v>11</v>
      </c>
      <c r="H317" s="99">
        <v>34278</v>
      </c>
      <c r="I317" s="100">
        <f ca="1">DATEDIF(H317,TODAY(),"Y")</f>
        <v>24</v>
      </c>
      <c r="J317" s="101" t="s">
        <v>4</v>
      </c>
      <c r="K317" s="102">
        <v>5</v>
      </c>
      <c r="L317" s="103">
        <v>64680</v>
      </c>
      <c r="M317" s="103"/>
    </row>
    <row r="318" spans="1:15" x14ac:dyDescent="0.25">
      <c r="A318" s="92" t="s">
        <v>699</v>
      </c>
      <c r="B318" s="96" t="s">
        <v>8</v>
      </c>
      <c r="C318" s="92" t="s">
        <v>680</v>
      </c>
      <c r="D318" s="97">
        <v>252276921</v>
      </c>
      <c r="E318" s="98">
        <v>3035777345</v>
      </c>
      <c r="F318" s="92" t="s">
        <v>11</v>
      </c>
      <c r="H318" s="99">
        <v>38841</v>
      </c>
      <c r="I318" s="100">
        <f ca="1">DATEDIF(H318,TODAY(),"Y")</f>
        <v>11</v>
      </c>
      <c r="J318" s="101" t="s">
        <v>18</v>
      </c>
      <c r="K318" s="102">
        <v>4</v>
      </c>
      <c r="L318" s="103">
        <v>104736</v>
      </c>
      <c r="M318" s="103"/>
    </row>
    <row r="319" spans="1:15" x14ac:dyDescent="0.25">
      <c r="A319" s="92" t="s">
        <v>186</v>
      </c>
      <c r="B319" s="96" t="s">
        <v>20</v>
      </c>
      <c r="C319" s="92" t="s">
        <v>122</v>
      </c>
      <c r="D319" s="97">
        <v>277925508</v>
      </c>
      <c r="E319" s="98">
        <v>5056584511</v>
      </c>
      <c r="F319" s="92" t="s">
        <v>11</v>
      </c>
      <c r="H319" s="99">
        <v>36429</v>
      </c>
      <c r="I319" s="100">
        <f ca="1">DATEDIF(H319,TODAY(),"Y")</f>
        <v>18</v>
      </c>
      <c r="J319" s="101" t="s">
        <v>18</v>
      </c>
      <c r="K319" s="102">
        <v>3</v>
      </c>
      <c r="L319" s="103">
        <v>79728</v>
      </c>
      <c r="M319" s="103"/>
    </row>
    <row r="320" spans="1:15" x14ac:dyDescent="0.25">
      <c r="A320" s="92" t="s">
        <v>46</v>
      </c>
      <c r="B320" s="96" t="s">
        <v>8</v>
      </c>
      <c r="C320" s="92" t="s">
        <v>24</v>
      </c>
      <c r="D320" s="97">
        <v>144722757</v>
      </c>
      <c r="E320" s="98">
        <v>3036060038</v>
      </c>
      <c r="F320" s="92" t="s">
        <v>7</v>
      </c>
      <c r="H320" s="99">
        <v>34618</v>
      </c>
      <c r="I320" s="100">
        <f ca="1">DATEDIF(H320,TODAY(),"Y")</f>
        <v>23</v>
      </c>
      <c r="J320" s="101"/>
      <c r="K320" s="102">
        <v>1</v>
      </c>
      <c r="L320" s="103">
        <v>69000</v>
      </c>
      <c r="M320" s="103"/>
    </row>
    <row r="321" spans="1:13" x14ac:dyDescent="0.25">
      <c r="A321" s="92" t="s">
        <v>209</v>
      </c>
      <c r="B321" s="96" t="s">
        <v>2</v>
      </c>
      <c r="C321" s="92" t="s">
        <v>196</v>
      </c>
      <c r="D321" s="97">
        <v>437460422</v>
      </c>
      <c r="E321" s="98">
        <v>9708439277</v>
      </c>
      <c r="F321" s="92" t="s">
        <v>5</v>
      </c>
      <c r="H321" s="99">
        <v>39779</v>
      </c>
      <c r="I321" s="100">
        <f ca="1">DATEDIF(H321,TODAY(),"Y")</f>
        <v>9</v>
      </c>
      <c r="J321" s="101" t="s">
        <v>18</v>
      </c>
      <c r="K321" s="102">
        <v>3</v>
      </c>
      <c r="L321" s="103">
        <v>12756</v>
      </c>
      <c r="M321" s="103"/>
    </row>
    <row r="322" spans="1:13" x14ac:dyDescent="0.25">
      <c r="A322" s="92" t="s">
        <v>139</v>
      </c>
      <c r="B322" s="96" t="s">
        <v>20</v>
      </c>
      <c r="C322" s="92" t="s">
        <v>122</v>
      </c>
      <c r="D322" s="97">
        <v>750581894</v>
      </c>
      <c r="E322" s="98">
        <v>7198433766</v>
      </c>
      <c r="F322" s="92" t="s">
        <v>7</v>
      </c>
      <c r="H322" s="99">
        <v>41406</v>
      </c>
      <c r="I322" s="100">
        <f ca="1">DATEDIF(H322,TODAY(),"Y")</f>
        <v>4</v>
      </c>
      <c r="J322" s="101"/>
      <c r="K322" s="102">
        <v>3</v>
      </c>
      <c r="L322" s="103">
        <v>25896</v>
      </c>
      <c r="M322" s="103"/>
    </row>
    <row r="323" spans="1:13" x14ac:dyDescent="0.25">
      <c r="A323" s="92" t="s">
        <v>517</v>
      </c>
      <c r="B323" s="96" t="s">
        <v>49</v>
      </c>
      <c r="C323" s="92" t="s">
        <v>434</v>
      </c>
      <c r="D323" s="97">
        <v>725737456</v>
      </c>
      <c r="E323" s="98">
        <v>5051847141</v>
      </c>
      <c r="F323" s="92" t="s">
        <v>7</v>
      </c>
      <c r="H323" s="99">
        <v>39930</v>
      </c>
      <c r="I323" s="100">
        <f ca="1">DATEDIF(H323,TODAY(),"Y")</f>
        <v>8</v>
      </c>
      <c r="J323" s="101"/>
      <c r="K323" s="102">
        <v>4</v>
      </c>
      <c r="L323" s="103">
        <v>71196</v>
      </c>
      <c r="M323" s="103"/>
    </row>
    <row r="324" spans="1:13" x14ac:dyDescent="0.25">
      <c r="A324" s="92" t="s">
        <v>516</v>
      </c>
      <c r="B324" s="96" t="s">
        <v>49</v>
      </c>
      <c r="C324" s="92" t="s">
        <v>434</v>
      </c>
      <c r="D324" s="97">
        <v>350104448</v>
      </c>
      <c r="E324" s="98">
        <v>3033883356</v>
      </c>
      <c r="F324" s="92" t="s">
        <v>11</v>
      </c>
      <c r="H324" s="99">
        <v>36585</v>
      </c>
      <c r="I324" s="100">
        <f ca="1">DATEDIF(H324,TODAY(),"Y")</f>
        <v>17</v>
      </c>
      <c r="J324" s="101" t="s">
        <v>27</v>
      </c>
      <c r="K324" s="102">
        <v>1</v>
      </c>
      <c r="L324" s="103">
        <v>53904</v>
      </c>
      <c r="M324" s="103"/>
    </row>
    <row r="325" spans="1:13" x14ac:dyDescent="0.25">
      <c r="A325" s="92" t="s">
        <v>379</v>
      </c>
      <c r="B325" s="96" t="s">
        <v>20</v>
      </c>
      <c r="C325" s="92" t="s">
        <v>374</v>
      </c>
      <c r="D325" s="97">
        <v>649234799</v>
      </c>
      <c r="E325" s="98">
        <v>7191588597</v>
      </c>
      <c r="F325" s="92" t="s">
        <v>11</v>
      </c>
      <c r="H325" s="99">
        <v>41265</v>
      </c>
      <c r="I325" s="100">
        <f ca="1">DATEDIF(H325,TODAY(),"Y")</f>
        <v>4</v>
      </c>
      <c r="J325" s="101" t="s">
        <v>18</v>
      </c>
      <c r="K325" s="102">
        <v>4</v>
      </c>
      <c r="L325" s="103">
        <v>54312</v>
      </c>
      <c r="M325" s="103"/>
    </row>
    <row r="326" spans="1:13" x14ac:dyDescent="0.25">
      <c r="A326" s="92" t="s">
        <v>270</v>
      </c>
      <c r="B326" s="96" t="s">
        <v>20</v>
      </c>
      <c r="C326" s="92" t="s">
        <v>196</v>
      </c>
      <c r="D326" s="97">
        <v>358017400</v>
      </c>
      <c r="E326" s="98">
        <v>3033265407</v>
      </c>
      <c r="F326" s="92" t="s">
        <v>0</v>
      </c>
      <c r="H326" s="99">
        <v>37436</v>
      </c>
      <c r="I326" s="100">
        <f ca="1">DATEDIF(H326,TODAY(),"Y")</f>
        <v>15</v>
      </c>
      <c r="J326" s="101"/>
      <c r="K326" s="102">
        <v>5</v>
      </c>
      <c r="L326" s="103">
        <v>43262</v>
      </c>
      <c r="M326" s="103"/>
    </row>
    <row r="327" spans="1:13" x14ac:dyDescent="0.25">
      <c r="A327" s="92" t="s">
        <v>43</v>
      </c>
      <c r="B327" s="96" t="s">
        <v>20</v>
      </c>
      <c r="C327" s="92" t="s">
        <v>24</v>
      </c>
      <c r="D327" s="97">
        <v>418701946</v>
      </c>
      <c r="E327" s="98">
        <v>9704141191</v>
      </c>
      <c r="F327" s="92" t="s">
        <v>5</v>
      </c>
      <c r="H327" s="99">
        <v>35210</v>
      </c>
      <c r="I327" s="100">
        <f ca="1">DATEDIF(H327,TODAY(),"Y")</f>
        <v>21</v>
      </c>
      <c r="J327" s="101" t="s">
        <v>4</v>
      </c>
      <c r="K327" s="102">
        <v>2</v>
      </c>
      <c r="L327" s="103">
        <v>59454</v>
      </c>
      <c r="M327" s="103"/>
    </row>
    <row r="328" spans="1:13" x14ac:dyDescent="0.25">
      <c r="A328" s="92" t="s">
        <v>704</v>
      </c>
      <c r="B328" s="96" t="s">
        <v>16</v>
      </c>
      <c r="C328" s="92" t="s">
        <v>680</v>
      </c>
      <c r="D328" s="97">
        <v>393393249</v>
      </c>
      <c r="E328" s="98">
        <v>5054980674</v>
      </c>
      <c r="F328" s="92" t="s">
        <v>7</v>
      </c>
      <c r="H328" s="99">
        <v>37526</v>
      </c>
      <c r="I328" s="100">
        <f ca="1">DATEDIF(H328,TODAY(),"Y")</f>
        <v>15</v>
      </c>
      <c r="J328" s="101"/>
      <c r="K328" s="102">
        <v>3</v>
      </c>
      <c r="L328" s="103">
        <v>28272</v>
      </c>
      <c r="M328" s="103"/>
    </row>
    <row r="329" spans="1:13" x14ac:dyDescent="0.25">
      <c r="A329" s="92" t="s">
        <v>705</v>
      </c>
      <c r="B329" s="96" t="s">
        <v>12</v>
      </c>
      <c r="C329" s="92" t="s">
        <v>680</v>
      </c>
      <c r="D329" s="97">
        <v>344090854</v>
      </c>
      <c r="E329" s="98">
        <v>3033542524</v>
      </c>
      <c r="F329" s="92" t="s">
        <v>11</v>
      </c>
      <c r="H329" s="99">
        <v>36253</v>
      </c>
      <c r="I329" s="100">
        <f ca="1">DATEDIF(H329,TODAY(),"Y")</f>
        <v>18</v>
      </c>
      <c r="J329" s="101" t="s">
        <v>14</v>
      </c>
      <c r="K329" s="102">
        <v>5</v>
      </c>
      <c r="L329" s="103">
        <v>98544</v>
      </c>
      <c r="M329" s="103"/>
    </row>
    <row r="330" spans="1:13" x14ac:dyDescent="0.25">
      <c r="A330" s="92" t="s">
        <v>447</v>
      </c>
      <c r="B330" s="96" t="s">
        <v>8</v>
      </c>
      <c r="C330" s="92" t="s">
        <v>434</v>
      </c>
      <c r="D330" s="97">
        <v>130619578</v>
      </c>
      <c r="E330" s="98">
        <v>3035057530</v>
      </c>
      <c r="F330" s="92" t="s">
        <v>7</v>
      </c>
      <c r="H330" s="99">
        <v>37774</v>
      </c>
      <c r="I330" s="100">
        <f ca="1">DATEDIF(H330,TODAY(),"Y")</f>
        <v>14</v>
      </c>
      <c r="J330" s="101"/>
      <c r="K330" s="102">
        <v>5</v>
      </c>
      <c r="L330" s="103">
        <v>107424</v>
      </c>
      <c r="M330" s="103"/>
    </row>
    <row r="331" spans="1:13" x14ac:dyDescent="0.25">
      <c r="A331" s="92" t="s">
        <v>158</v>
      </c>
      <c r="B331" s="96" t="s">
        <v>49</v>
      </c>
      <c r="C331" s="92" t="s">
        <v>122</v>
      </c>
      <c r="D331" s="97">
        <v>491830893</v>
      </c>
      <c r="E331" s="98">
        <v>3034713634</v>
      </c>
      <c r="F331" s="92" t="s">
        <v>11</v>
      </c>
      <c r="H331" s="99">
        <v>41134</v>
      </c>
      <c r="I331" s="100">
        <f ca="1">DATEDIF(H331,TODAY(),"Y")</f>
        <v>5</v>
      </c>
      <c r="J331" s="101" t="s">
        <v>18</v>
      </c>
      <c r="K331" s="102">
        <v>5</v>
      </c>
      <c r="L331" s="103">
        <v>27828</v>
      </c>
      <c r="M331" s="103"/>
    </row>
    <row r="332" spans="1:13" x14ac:dyDescent="0.25">
      <c r="A332" s="92" t="s">
        <v>405</v>
      </c>
      <c r="B332" s="96" t="s">
        <v>16</v>
      </c>
      <c r="C332" s="92" t="s">
        <v>374</v>
      </c>
      <c r="D332" s="97">
        <v>895408697</v>
      </c>
      <c r="E332" s="98">
        <v>9703383207</v>
      </c>
      <c r="F332" s="92" t="s">
        <v>11</v>
      </c>
      <c r="H332" s="99">
        <v>40213</v>
      </c>
      <c r="I332" s="100">
        <f ca="1">DATEDIF(H332,TODAY(),"Y")</f>
        <v>7</v>
      </c>
      <c r="J332" s="101" t="s">
        <v>18</v>
      </c>
      <c r="K332" s="102">
        <v>4</v>
      </c>
      <c r="L332" s="103">
        <v>57132</v>
      </c>
      <c r="M332" s="103"/>
    </row>
    <row r="333" spans="1:13" x14ac:dyDescent="0.25">
      <c r="A333" s="92" t="s">
        <v>557</v>
      </c>
      <c r="B333" s="96" t="s">
        <v>16</v>
      </c>
      <c r="C333" s="92" t="s">
        <v>434</v>
      </c>
      <c r="D333" s="97">
        <v>353414196</v>
      </c>
      <c r="E333" s="98">
        <v>7198159919</v>
      </c>
      <c r="F333" s="92" t="s">
        <v>11</v>
      </c>
      <c r="H333" s="99">
        <v>37754</v>
      </c>
      <c r="I333" s="100">
        <f ca="1">DATEDIF(H333,TODAY(),"Y")</f>
        <v>14</v>
      </c>
      <c r="J333" s="101" t="s">
        <v>27</v>
      </c>
      <c r="K333" s="102">
        <v>1</v>
      </c>
      <c r="L333" s="103">
        <v>28380</v>
      </c>
      <c r="M333" s="103"/>
    </row>
    <row r="334" spans="1:13" x14ac:dyDescent="0.25">
      <c r="A334" s="92" t="s">
        <v>48</v>
      </c>
      <c r="B334" s="96" t="s">
        <v>20</v>
      </c>
      <c r="C334" s="92" t="s">
        <v>24</v>
      </c>
      <c r="D334" s="97">
        <v>671823263</v>
      </c>
      <c r="E334" s="98">
        <v>3036718651</v>
      </c>
      <c r="F334" s="92" t="s">
        <v>11</v>
      </c>
      <c r="H334" s="99">
        <v>41693</v>
      </c>
      <c r="I334" s="100">
        <f ca="1">DATEDIF(H334,TODAY(),"Y")</f>
        <v>3</v>
      </c>
      <c r="J334" s="101" t="s">
        <v>4</v>
      </c>
      <c r="K334" s="102">
        <v>3</v>
      </c>
      <c r="L334" s="103">
        <v>103968</v>
      </c>
      <c r="M334" s="103"/>
    </row>
    <row r="335" spans="1:13" x14ac:dyDescent="0.25">
      <c r="A335" s="92" t="s">
        <v>200</v>
      </c>
      <c r="B335" s="96" t="s">
        <v>16</v>
      </c>
      <c r="C335" s="92" t="s">
        <v>196</v>
      </c>
      <c r="D335" s="97">
        <v>476243591</v>
      </c>
      <c r="E335" s="98">
        <v>3037188067</v>
      </c>
      <c r="F335" s="92" t="s">
        <v>11</v>
      </c>
      <c r="H335" s="99">
        <v>36045</v>
      </c>
      <c r="I335" s="100">
        <f ca="1">DATEDIF(H335,TODAY(),"Y")</f>
        <v>19</v>
      </c>
      <c r="J335" s="101" t="s">
        <v>4</v>
      </c>
      <c r="K335" s="102">
        <v>4</v>
      </c>
      <c r="L335" s="103">
        <v>60684</v>
      </c>
      <c r="M335" s="103"/>
    </row>
    <row r="336" spans="1:13" x14ac:dyDescent="0.25">
      <c r="A336" s="92" t="s">
        <v>469</v>
      </c>
      <c r="B336" s="96" t="s">
        <v>20</v>
      </c>
      <c r="C336" s="92" t="s">
        <v>434</v>
      </c>
      <c r="D336" s="97">
        <v>506577536</v>
      </c>
      <c r="E336" s="98">
        <v>3034999647</v>
      </c>
      <c r="F336" s="92" t="s">
        <v>0</v>
      </c>
      <c r="H336" s="99">
        <v>37361</v>
      </c>
      <c r="I336" s="100">
        <f ca="1">DATEDIF(H336,TODAY(),"Y")</f>
        <v>15</v>
      </c>
      <c r="J336" s="101"/>
      <c r="K336" s="102">
        <v>4</v>
      </c>
      <c r="L336" s="103">
        <v>11309</v>
      </c>
      <c r="M336" s="103"/>
    </row>
    <row r="337" spans="1:13" x14ac:dyDescent="0.25">
      <c r="A337" s="92" t="s">
        <v>651</v>
      </c>
      <c r="B337" s="96" t="s">
        <v>2</v>
      </c>
      <c r="C337" s="92" t="s">
        <v>641</v>
      </c>
      <c r="D337" s="97">
        <v>434927073</v>
      </c>
      <c r="E337" s="98">
        <v>9708440900</v>
      </c>
      <c r="F337" s="92" t="s">
        <v>11</v>
      </c>
      <c r="H337" s="99">
        <v>38668</v>
      </c>
      <c r="I337" s="100">
        <f ca="1">DATEDIF(H337,TODAY(),"Y")</f>
        <v>12</v>
      </c>
      <c r="J337" s="101" t="s">
        <v>27</v>
      </c>
      <c r="K337" s="102">
        <v>1</v>
      </c>
      <c r="L337" s="103">
        <v>47688</v>
      </c>
      <c r="M337" s="103"/>
    </row>
    <row r="338" spans="1:13" x14ac:dyDescent="0.25">
      <c r="A338" s="92" t="s">
        <v>390</v>
      </c>
      <c r="B338" s="96" t="s">
        <v>16</v>
      </c>
      <c r="C338" s="92" t="s">
        <v>374</v>
      </c>
      <c r="D338" s="97">
        <v>343897392</v>
      </c>
      <c r="E338" s="98">
        <v>9706674988</v>
      </c>
      <c r="F338" s="92" t="s">
        <v>11</v>
      </c>
      <c r="H338" s="99">
        <v>36310</v>
      </c>
      <c r="I338" s="100">
        <f ca="1">DATEDIF(H338,TODAY(),"Y")</f>
        <v>18</v>
      </c>
      <c r="J338" s="101" t="s">
        <v>4</v>
      </c>
      <c r="K338" s="102">
        <v>4</v>
      </c>
      <c r="L338" s="103">
        <v>58560</v>
      </c>
      <c r="M338" s="103"/>
    </row>
    <row r="339" spans="1:13" x14ac:dyDescent="0.25">
      <c r="A339" s="92" t="s">
        <v>273</v>
      </c>
      <c r="B339" s="96" t="s">
        <v>8</v>
      </c>
      <c r="C339" s="92" t="s">
        <v>196</v>
      </c>
      <c r="D339" s="97">
        <v>475671127</v>
      </c>
      <c r="E339" s="98">
        <v>5056650531</v>
      </c>
      <c r="F339" s="92" t="s">
        <v>11</v>
      </c>
      <c r="H339" s="99">
        <v>37014</v>
      </c>
      <c r="I339" s="100">
        <f ca="1">DATEDIF(H339,TODAY(),"Y")</f>
        <v>16</v>
      </c>
      <c r="J339" s="101" t="s">
        <v>18</v>
      </c>
      <c r="K339" s="102">
        <v>4</v>
      </c>
      <c r="L339" s="103">
        <v>73704</v>
      </c>
      <c r="M339" s="103"/>
    </row>
    <row r="340" spans="1:13" x14ac:dyDescent="0.25">
      <c r="A340" s="92" t="s">
        <v>467</v>
      </c>
      <c r="B340" s="96" t="s">
        <v>20</v>
      </c>
      <c r="C340" s="92" t="s">
        <v>434</v>
      </c>
      <c r="D340" s="97">
        <v>280304785</v>
      </c>
      <c r="E340" s="98">
        <v>5055918708</v>
      </c>
      <c r="F340" s="92" t="s">
        <v>11</v>
      </c>
      <c r="H340" s="99">
        <v>37052</v>
      </c>
      <c r="I340" s="100">
        <f ca="1">DATEDIF(H340,TODAY(),"Y")</f>
        <v>16</v>
      </c>
      <c r="J340" s="101" t="s">
        <v>4</v>
      </c>
      <c r="K340" s="102">
        <v>2</v>
      </c>
      <c r="L340" s="103">
        <v>48408</v>
      </c>
      <c r="M340" s="103"/>
    </row>
    <row r="341" spans="1:13" x14ac:dyDescent="0.25">
      <c r="A341" s="92" t="s">
        <v>730</v>
      </c>
      <c r="B341" s="96" t="s">
        <v>16</v>
      </c>
      <c r="C341" s="92" t="s">
        <v>680</v>
      </c>
      <c r="D341" s="97">
        <v>733413074</v>
      </c>
      <c r="E341" s="98">
        <v>7192224790</v>
      </c>
      <c r="F341" s="92" t="s">
        <v>7</v>
      </c>
      <c r="H341" s="99">
        <v>40026</v>
      </c>
      <c r="I341" s="100">
        <f ca="1">DATEDIF(H341,TODAY(),"Y")</f>
        <v>8</v>
      </c>
      <c r="J341" s="101"/>
      <c r="K341" s="102">
        <v>3</v>
      </c>
      <c r="L341" s="103">
        <v>99684</v>
      </c>
      <c r="M341" s="103"/>
    </row>
    <row r="342" spans="1:13" x14ac:dyDescent="0.25">
      <c r="A342" s="92" t="s">
        <v>268</v>
      </c>
      <c r="B342" s="96" t="s">
        <v>12</v>
      </c>
      <c r="C342" s="92" t="s">
        <v>196</v>
      </c>
      <c r="D342" s="97">
        <v>343185481</v>
      </c>
      <c r="E342" s="98">
        <v>3036446519</v>
      </c>
      <c r="F342" s="92" t="s">
        <v>11</v>
      </c>
      <c r="H342" s="99">
        <v>36974</v>
      </c>
      <c r="I342" s="100">
        <f ca="1">DATEDIF(H342,TODAY(),"Y")</f>
        <v>16</v>
      </c>
      <c r="J342" s="101" t="s">
        <v>35</v>
      </c>
      <c r="K342" s="102">
        <v>4</v>
      </c>
      <c r="L342" s="103">
        <v>88488</v>
      </c>
      <c r="M342" s="103"/>
    </row>
    <row r="343" spans="1:13" x14ac:dyDescent="0.25">
      <c r="A343" s="92" t="s">
        <v>220</v>
      </c>
      <c r="B343" s="96" t="s">
        <v>20</v>
      </c>
      <c r="C343" s="92" t="s">
        <v>196</v>
      </c>
      <c r="D343" s="97">
        <v>959750235</v>
      </c>
      <c r="E343" s="98">
        <v>7198488350</v>
      </c>
      <c r="F343" s="92" t="s">
        <v>11</v>
      </c>
      <c r="H343" s="99">
        <v>41193</v>
      </c>
      <c r="I343" s="100">
        <f ca="1">DATEDIF(H343,TODAY(),"Y")</f>
        <v>5</v>
      </c>
      <c r="J343" s="101" t="s">
        <v>4</v>
      </c>
      <c r="K343" s="102">
        <v>4</v>
      </c>
      <c r="L343" s="103">
        <v>65028</v>
      </c>
      <c r="M343" s="103"/>
    </row>
    <row r="344" spans="1:13" x14ac:dyDescent="0.25">
      <c r="A344" s="92" t="s">
        <v>279</v>
      </c>
      <c r="B344" s="96" t="s">
        <v>8</v>
      </c>
      <c r="C344" s="92" t="s">
        <v>196</v>
      </c>
      <c r="D344" s="97">
        <v>569882669</v>
      </c>
      <c r="E344" s="98">
        <v>9703122083</v>
      </c>
      <c r="F344" s="92" t="s">
        <v>11</v>
      </c>
      <c r="H344" s="99">
        <v>38624</v>
      </c>
      <c r="I344" s="100">
        <f ca="1">DATEDIF(H344,TODAY(),"Y")</f>
        <v>12</v>
      </c>
      <c r="J344" s="101" t="s">
        <v>35</v>
      </c>
      <c r="K344" s="102">
        <v>2</v>
      </c>
      <c r="L344" s="103">
        <v>54120</v>
      </c>
      <c r="M344" s="103"/>
    </row>
    <row r="345" spans="1:13" x14ac:dyDescent="0.25">
      <c r="A345" s="92" t="s">
        <v>413</v>
      </c>
      <c r="B345" s="96" t="s">
        <v>16</v>
      </c>
      <c r="C345" s="92" t="s">
        <v>374</v>
      </c>
      <c r="D345" s="97">
        <v>499124019</v>
      </c>
      <c r="E345" s="98">
        <v>7195978858</v>
      </c>
      <c r="F345" s="92" t="s">
        <v>5</v>
      </c>
      <c r="H345" s="99">
        <v>37177</v>
      </c>
      <c r="I345" s="100">
        <f ca="1">DATEDIF(H345,TODAY(),"Y")</f>
        <v>16</v>
      </c>
      <c r="J345" s="101" t="s">
        <v>18</v>
      </c>
      <c r="K345" s="102">
        <v>3</v>
      </c>
      <c r="L345" s="103">
        <v>34656</v>
      </c>
      <c r="M345" s="103"/>
    </row>
    <row r="346" spans="1:13" x14ac:dyDescent="0.25">
      <c r="A346" s="92" t="s">
        <v>74</v>
      </c>
      <c r="B346" s="96" t="s">
        <v>2</v>
      </c>
      <c r="C346" s="92" t="s">
        <v>24</v>
      </c>
      <c r="D346" s="97">
        <v>971128623</v>
      </c>
      <c r="E346" s="98">
        <v>3034375399</v>
      </c>
      <c r="F346" s="92" t="s">
        <v>7</v>
      </c>
      <c r="H346" s="99">
        <v>38197</v>
      </c>
      <c r="I346" s="100">
        <f ca="1">DATEDIF(H346,TODAY(),"Y")</f>
        <v>13</v>
      </c>
      <c r="J346" s="101"/>
      <c r="K346" s="102">
        <v>3</v>
      </c>
      <c r="L346" s="103">
        <v>30636</v>
      </c>
      <c r="M346" s="103"/>
    </row>
    <row r="347" spans="1:13" x14ac:dyDescent="0.25">
      <c r="A347" s="92" t="s">
        <v>420</v>
      </c>
      <c r="B347" s="96" t="s">
        <v>2</v>
      </c>
      <c r="C347" s="92" t="s">
        <v>374</v>
      </c>
      <c r="D347" s="97">
        <v>506165137</v>
      </c>
      <c r="E347" s="98">
        <v>7193613417</v>
      </c>
      <c r="F347" s="92" t="s">
        <v>11</v>
      </c>
      <c r="H347" s="99">
        <v>41139</v>
      </c>
      <c r="I347" s="100">
        <f ca="1">DATEDIF(H347,TODAY(),"Y")</f>
        <v>5</v>
      </c>
      <c r="J347" s="101" t="s">
        <v>18</v>
      </c>
      <c r="K347" s="102">
        <v>4</v>
      </c>
      <c r="L347" s="103">
        <v>52980</v>
      </c>
      <c r="M347" s="103"/>
    </row>
    <row r="348" spans="1:13" x14ac:dyDescent="0.25">
      <c r="A348" s="92" t="s">
        <v>155</v>
      </c>
      <c r="B348" s="96" t="s">
        <v>49</v>
      </c>
      <c r="C348" s="92" t="s">
        <v>122</v>
      </c>
      <c r="D348" s="97">
        <v>666194498</v>
      </c>
      <c r="E348" s="98">
        <v>3036593848</v>
      </c>
      <c r="F348" s="92" t="s">
        <v>11</v>
      </c>
      <c r="H348" s="99">
        <v>39409</v>
      </c>
      <c r="I348" s="100">
        <f ca="1">DATEDIF(H348,TODAY(),"Y")</f>
        <v>10</v>
      </c>
      <c r="J348" s="101" t="s">
        <v>18</v>
      </c>
      <c r="K348" s="102">
        <v>3</v>
      </c>
      <c r="L348" s="103">
        <v>100452</v>
      </c>
      <c r="M348" s="103"/>
    </row>
    <row r="349" spans="1:13" x14ac:dyDescent="0.25">
      <c r="A349" s="92" t="s">
        <v>376</v>
      </c>
      <c r="B349" s="96" t="s">
        <v>16</v>
      </c>
      <c r="C349" s="92" t="s">
        <v>374</v>
      </c>
      <c r="D349" s="97">
        <v>372693786</v>
      </c>
      <c r="E349" s="98">
        <v>5058211050</v>
      </c>
      <c r="F349" s="92" t="s">
        <v>5</v>
      </c>
      <c r="H349" s="99">
        <v>38194</v>
      </c>
      <c r="I349" s="100">
        <f ca="1">DATEDIF(H349,TODAY(),"Y")</f>
        <v>13</v>
      </c>
      <c r="J349" s="101" t="s">
        <v>35</v>
      </c>
      <c r="K349" s="102">
        <v>1</v>
      </c>
      <c r="L349" s="103">
        <v>37332</v>
      </c>
      <c r="M349" s="103"/>
    </row>
    <row r="350" spans="1:13" x14ac:dyDescent="0.25">
      <c r="A350" s="92" t="s">
        <v>378</v>
      </c>
      <c r="B350" s="96" t="s">
        <v>12</v>
      </c>
      <c r="C350" s="92" t="s">
        <v>374</v>
      </c>
      <c r="D350" s="97">
        <v>662974752</v>
      </c>
      <c r="E350" s="98">
        <v>5056040465</v>
      </c>
      <c r="F350" s="92" t="s">
        <v>11</v>
      </c>
      <c r="H350" s="99">
        <v>37448</v>
      </c>
      <c r="I350" s="100">
        <f ca="1">DATEDIF(H350,TODAY(),"Y")</f>
        <v>15</v>
      </c>
      <c r="J350" s="101" t="s">
        <v>18</v>
      </c>
      <c r="K350" s="102">
        <v>4</v>
      </c>
      <c r="L350" s="103">
        <v>61692</v>
      </c>
      <c r="M350" s="103"/>
    </row>
    <row r="351" spans="1:13" x14ac:dyDescent="0.25">
      <c r="A351" s="92" t="s">
        <v>600</v>
      </c>
      <c r="B351" s="96" t="s">
        <v>8</v>
      </c>
      <c r="C351" s="92" t="s">
        <v>596</v>
      </c>
      <c r="D351" s="97">
        <v>927043360</v>
      </c>
      <c r="E351" s="98">
        <v>5056053287</v>
      </c>
      <c r="F351" s="92" t="s">
        <v>7</v>
      </c>
      <c r="H351" s="99">
        <v>34480</v>
      </c>
      <c r="I351" s="100">
        <f ca="1">DATEDIF(H351,TODAY(),"Y")</f>
        <v>23</v>
      </c>
      <c r="J351" s="101"/>
      <c r="K351" s="102">
        <v>2</v>
      </c>
      <c r="L351" s="103">
        <v>26784</v>
      </c>
      <c r="M351" s="103"/>
    </row>
    <row r="352" spans="1:13" x14ac:dyDescent="0.25">
      <c r="A352" s="92" t="s">
        <v>479</v>
      </c>
      <c r="B352" s="96" t="s">
        <v>49</v>
      </c>
      <c r="C352" s="92" t="s">
        <v>434</v>
      </c>
      <c r="D352" s="97">
        <v>466293520</v>
      </c>
      <c r="E352" s="98">
        <v>9704442142</v>
      </c>
      <c r="F352" s="92" t="s">
        <v>0</v>
      </c>
      <c r="H352" s="99">
        <v>34807</v>
      </c>
      <c r="I352" s="100">
        <f ca="1">DATEDIF(H352,TODAY(),"Y")</f>
        <v>22</v>
      </c>
      <c r="J352" s="101"/>
      <c r="K352" s="102">
        <v>4</v>
      </c>
      <c r="L352" s="103">
        <v>26813</v>
      </c>
      <c r="M352" s="103"/>
    </row>
    <row r="353" spans="1:15" x14ac:dyDescent="0.25">
      <c r="A353" s="92" t="s">
        <v>677</v>
      </c>
      <c r="B353" s="96" t="s">
        <v>8</v>
      </c>
      <c r="C353" s="92" t="s">
        <v>671</v>
      </c>
      <c r="D353" s="97">
        <v>272036635</v>
      </c>
      <c r="E353" s="98">
        <v>5051656242</v>
      </c>
      <c r="F353" s="92" t="s">
        <v>11</v>
      </c>
      <c r="H353" s="99">
        <v>38939</v>
      </c>
      <c r="I353" s="100">
        <f ca="1">DATEDIF(H353,TODAY(),"Y")</f>
        <v>11</v>
      </c>
      <c r="J353" s="101" t="s">
        <v>4</v>
      </c>
      <c r="K353" s="102">
        <v>1</v>
      </c>
      <c r="L353" s="103">
        <v>103836</v>
      </c>
      <c r="M353" s="103"/>
    </row>
    <row r="354" spans="1:15" x14ac:dyDescent="0.25">
      <c r="A354" s="92" t="s">
        <v>75</v>
      </c>
      <c r="B354" s="96" t="s">
        <v>2</v>
      </c>
      <c r="C354" s="92" t="s">
        <v>24</v>
      </c>
      <c r="D354" s="97">
        <v>592709648</v>
      </c>
      <c r="E354" s="98">
        <v>5051797370</v>
      </c>
      <c r="F354" s="92" t="s">
        <v>7</v>
      </c>
      <c r="H354" s="99">
        <v>38121</v>
      </c>
      <c r="I354" s="100">
        <f ca="1">DATEDIF(H354,TODAY(),"Y")</f>
        <v>13</v>
      </c>
      <c r="J354" s="101"/>
      <c r="K354" s="102">
        <v>5</v>
      </c>
      <c r="L354" s="103">
        <v>92563</v>
      </c>
      <c r="M354" s="103"/>
    </row>
    <row r="355" spans="1:15" x14ac:dyDescent="0.25">
      <c r="A355" s="92" t="s">
        <v>76</v>
      </c>
      <c r="B355" s="96" t="s">
        <v>8</v>
      </c>
      <c r="C355" s="92" t="s">
        <v>24</v>
      </c>
      <c r="D355" s="97">
        <v>151532569</v>
      </c>
      <c r="E355" s="98">
        <v>9705202015</v>
      </c>
      <c r="F355" s="92" t="s">
        <v>7</v>
      </c>
      <c r="H355" s="99">
        <v>41619</v>
      </c>
      <c r="I355" s="100">
        <f ca="1">DATEDIF(H355,TODAY(),"Y")</f>
        <v>3</v>
      </c>
      <c r="J355" s="101"/>
      <c r="K355" s="102">
        <v>3</v>
      </c>
      <c r="L355" s="103">
        <v>66612</v>
      </c>
      <c r="M355" s="103"/>
    </row>
    <row r="356" spans="1:15" x14ac:dyDescent="0.25">
      <c r="A356" s="92" t="s">
        <v>44</v>
      </c>
      <c r="B356" s="96" t="s">
        <v>20</v>
      </c>
      <c r="C356" s="92" t="s">
        <v>24</v>
      </c>
      <c r="D356" s="97">
        <v>375875723</v>
      </c>
      <c r="E356" s="98">
        <v>7196026842</v>
      </c>
      <c r="F356" s="92" t="s">
        <v>7</v>
      </c>
      <c r="H356" s="99">
        <v>35779</v>
      </c>
      <c r="I356" s="100">
        <f ca="1">DATEDIF(H356,TODAY(),"Y")</f>
        <v>19</v>
      </c>
      <c r="J356" s="101"/>
      <c r="K356" s="102">
        <v>3</v>
      </c>
      <c r="L356" s="103">
        <v>77116</v>
      </c>
      <c r="M356" s="103"/>
    </row>
    <row r="357" spans="1:15" x14ac:dyDescent="0.25">
      <c r="A357" s="92" t="s">
        <v>371</v>
      </c>
      <c r="B357" s="96" t="s">
        <v>49</v>
      </c>
      <c r="C357" s="92" t="s">
        <v>352</v>
      </c>
      <c r="D357" s="97">
        <v>665006199</v>
      </c>
      <c r="E357" s="98">
        <v>5055555817</v>
      </c>
      <c r="F357" s="92" t="s">
        <v>11</v>
      </c>
      <c r="H357" s="99">
        <v>37623</v>
      </c>
      <c r="I357" s="100">
        <f ca="1">DATEDIF(H357,TODAY(),"Y")</f>
        <v>14</v>
      </c>
      <c r="J357" s="101" t="s">
        <v>14</v>
      </c>
      <c r="K357" s="102">
        <v>5</v>
      </c>
      <c r="L357" s="103">
        <v>54540</v>
      </c>
      <c r="M357" s="103"/>
    </row>
    <row r="358" spans="1:15" x14ac:dyDescent="0.25">
      <c r="A358" s="92" t="s">
        <v>478</v>
      </c>
      <c r="B358" s="96" t="s">
        <v>2</v>
      </c>
      <c r="C358" s="92" t="s">
        <v>434</v>
      </c>
      <c r="D358" s="97">
        <v>858800513</v>
      </c>
      <c r="E358" s="98">
        <v>5053547588</v>
      </c>
      <c r="F358" s="92" t="s">
        <v>11</v>
      </c>
      <c r="H358" s="99">
        <v>40368</v>
      </c>
      <c r="I358" s="100">
        <f ca="1">DATEDIF(H358,TODAY(),"Y")</f>
        <v>7</v>
      </c>
      <c r="J358" s="101" t="s">
        <v>35</v>
      </c>
      <c r="K358" s="102">
        <v>3</v>
      </c>
      <c r="L358" s="103">
        <v>85236</v>
      </c>
      <c r="M358" s="103"/>
    </row>
    <row r="359" spans="1:15" x14ac:dyDescent="0.25">
      <c r="A359" s="92" t="s">
        <v>39</v>
      </c>
      <c r="B359" s="96" t="s">
        <v>20</v>
      </c>
      <c r="C359" s="92" t="s">
        <v>24</v>
      </c>
      <c r="D359" s="97">
        <v>916944119</v>
      </c>
      <c r="E359" s="98">
        <v>7194907564</v>
      </c>
      <c r="F359" s="92" t="s">
        <v>7</v>
      </c>
      <c r="H359" s="99">
        <v>38155</v>
      </c>
      <c r="I359" s="100">
        <f ca="1">DATEDIF(H359,TODAY(),"Y")</f>
        <v>13</v>
      </c>
      <c r="J359" s="101"/>
      <c r="K359" s="102">
        <v>5</v>
      </c>
      <c r="L359" s="103">
        <v>33924</v>
      </c>
      <c r="M359" s="103"/>
    </row>
    <row r="360" spans="1:15" x14ac:dyDescent="0.25">
      <c r="A360" s="92" t="s">
        <v>708</v>
      </c>
      <c r="B360" s="96" t="s">
        <v>8</v>
      </c>
      <c r="C360" s="92" t="s">
        <v>680</v>
      </c>
      <c r="D360" s="97">
        <v>164904130</v>
      </c>
      <c r="E360" s="98">
        <v>9708046670</v>
      </c>
      <c r="F360" s="92" t="s">
        <v>7</v>
      </c>
      <c r="H360" s="99">
        <v>36625</v>
      </c>
      <c r="I360" s="100">
        <f ca="1">DATEDIF(H360,TODAY(),"Y")</f>
        <v>17</v>
      </c>
      <c r="J360" s="101"/>
      <c r="K360" s="102">
        <v>2</v>
      </c>
      <c r="L360" s="103">
        <v>101040</v>
      </c>
      <c r="M360" s="103"/>
      <c r="N360" s="115"/>
      <c r="O360" s="104"/>
    </row>
    <row r="361" spans="1:15" x14ac:dyDescent="0.25">
      <c r="A361" s="92" t="s">
        <v>672</v>
      </c>
      <c r="B361" s="96" t="s">
        <v>8</v>
      </c>
      <c r="C361" s="92" t="s">
        <v>671</v>
      </c>
      <c r="D361" s="97">
        <v>207506781</v>
      </c>
      <c r="E361" s="98">
        <v>5054125294</v>
      </c>
      <c r="F361" s="92" t="s">
        <v>11</v>
      </c>
      <c r="H361" s="99">
        <v>40979</v>
      </c>
      <c r="I361" s="100">
        <f ca="1">DATEDIF(H361,TODAY(),"Y")</f>
        <v>5</v>
      </c>
      <c r="J361" s="101" t="s">
        <v>4</v>
      </c>
      <c r="K361" s="102">
        <v>3</v>
      </c>
      <c r="L361" s="103">
        <v>91728</v>
      </c>
      <c r="M361" s="103"/>
    </row>
    <row r="362" spans="1:15" x14ac:dyDescent="0.25">
      <c r="A362" s="92" t="s">
        <v>663</v>
      </c>
      <c r="B362" s="96" t="s">
        <v>2</v>
      </c>
      <c r="C362" s="92" t="s">
        <v>661</v>
      </c>
      <c r="D362" s="97">
        <v>452692136</v>
      </c>
      <c r="E362" s="98">
        <v>7194106437</v>
      </c>
      <c r="F362" s="92" t="s">
        <v>11</v>
      </c>
      <c r="H362" s="99">
        <v>36570</v>
      </c>
      <c r="I362" s="100">
        <f ca="1">DATEDIF(H362,TODAY(),"Y")</f>
        <v>17</v>
      </c>
      <c r="J362" s="101" t="s">
        <v>27</v>
      </c>
      <c r="K362" s="102">
        <v>1</v>
      </c>
      <c r="L362" s="103">
        <v>31812</v>
      </c>
      <c r="M362" s="103"/>
    </row>
    <row r="363" spans="1:15" x14ac:dyDescent="0.25">
      <c r="A363" s="92" t="s">
        <v>183</v>
      </c>
      <c r="B363" s="96" t="s">
        <v>16</v>
      </c>
      <c r="C363" s="92" t="s">
        <v>122</v>
      </c>
      <c r="D363" s="97">
        <v>352371400</v>
      </c>
      <c r="E363" s="98">
        <v>7195441252</v>
      </c>
      <c r="F363" s="92" t="s">
        <v>0</v>
      </c>
      <c r="H363" s="99">
        <v>34312</v>
      </c>
      <c r="I363" s="100">
        <f ca="1">DATEDIF(H363,TODAY(),"Y")</f>
        <v>23</v>
      </c>
      <c r="J363" s="101"/>
      <c r="K363" s="102">
        <v>2</v>
      </c>
      <c r="L363" s="103">
        <v>36562</v>
      </c>
      <c r="M363" s="103"/>
    </row>
    <row r="364" spans="1:15" x14ac:dyDescent="0.25">
      <c r="A364" s="92" t="s">
        <v>206</v>
      </c>
      <c r="B364" s="96" t="s">
        <v>49</v>
      </c>
      <c r="C364" s="92" t="s">
        <v>196</v>
      </c>
      <c r="D364" s="97">
        <v>369210573</v>
      </c>
      <c r="E364" s="98">
        <v>9706555049</v>
      </c>
      <c r="F364" s="92" t="s">
        <v>5</v>
      </c>
      <c r="H364" s="99">
        <v>37273</v>
      </c>
      <c r="I364" s="100">
        <f ca="1">DATEDIF(H364,TODAY(),"Y")</f>
        <v>15</v>
      </c>
      <c r="J364" s="101" t="s">
        <v>18</v>
      </c>
      <c r="K364" s="102">
        <v>4</v>
      </c>
      <c r="L364" s="103">
        <v>26970</v>
      </c>
      <c r="M364" s="103"/>
    </row>
    <row r="365" spans="1:15" x14ac:dyDescent="0.25">
      <c r="A365" s="92" t="s">
        <v>154</v>
      </c>
      <c r="B365" s="96" t="s">
        <v>20</v>
      </c>
      <c r="C365" s="92" t="s">
        <v>122</v>
      </c>
      <c r="D365" s="97">
        <v>836953739</v>
      </c>
      <c r="E365" s="98">
        <v>9706443692</v>
      </c>
      <c r="F365" s="92" t="s">
        <v>5</v>
      </c>
      <c r="H365" s="99">
        <v>37587</v>
      </c>
      <c r="I365" s="100">
        <f ca="1">DATEDIF(H365,TODAY(),"Y")</f>
        <v>15</v>
      </c>
      <c r="J365" s="101" t="s">
        <v>27</v>
      </c>
      <c r="K365" s="102">
        <v>4</v>
      </c>
      <c r="L365" s="103">
        <v>25188</v>
      </c>
      <c r="M365" s="103"/>
    </row>
    <row r="366" spans="1:15" x14ac:dyDescent="0.25">
      <c r="A366" s="92" t="s">
        <v>70</v>
      </c>
      <c r="B366" s="96" t="s">
        <v>20</v>
      </c>
      <c r="C366" s="92" t="s">
        <v>24</v>
      </c>
      <c r="D366" s="97">
        <v>855663308</v>
      </c>
      <c r="E366" s="98">
        <v>5055797109</v>
      </c>
      <c r="F366" s="92" t="s">
        <v>11</v>
      </c>
      <c r="H366" s="99">
        <v>35726</v>
      </c>
      <c r="I366" s="100">
        <f ca="1">DATEDIF(H366,TODAY(),"Y")</f>
        <v>20</v>
      </c>
      <c r="J366" s="101" t="s">
        <v>4</v>
      </c>
      <c r="K366" s="102">
        <v>5</v>
      </c>
      <c r="L366" s="103">
        <v>83412</v>
      </c>
      <c r="M366" s="103"/>
    </row>
    <row r="367" spans="1:15" x14ac:dyDescent="0.25">
      <c r="A367" s="92" t="s">
        <v>348</v>
      </c>
      <c r="B367" s="96" t="s">
        <v>16</v>
      </c>
      <c r="C367" s="92" t="s">
        <v>347</v>
      </c>
      <c r="D367" s="97">
        <v>252582122</v>
      </c>
      <c r="E367" s="98">
        <v>7197764351</v>
      </c>
      <c r="F367" s="92" t="s">
        <v>7</v>
      </c>
      <c r="H367" s="99">
        <v>36507</v>
      </c>
      <c r="I367" s="100">
        <f ca="1">DATEDIF(H367,TODAY(),"Y")</f>
        <v>17</v>
      </c>
      <c r="J367" s="101"/>
      <c r="K367" s="102">
        <v>2</v>
      </c>
      <c r="L367" s="103">
        <v>30144</v>
      </c>
      <c r="M367" s="103"/>
    </row>
    <row r="368" spans="1:15" x14ac:dyDescent="0.25">
      <c r="A368" s="92" t="s">
        <v>401</v>
      </c>
      <c r="B368" s="96" t="s">
        <v>8</v>
      </c>
      <c r="C368" s="92" t="s">
        <v>374</v>
      </c>
      <c r="D368" s="97">
        <v>751878224</v>
      </c>
      <c r="E368" s="98">
        <v>9704713628</v>
      </c>
      <c r="F368" s="92" t="s">
        <v>11</v>
      </c>
      <c r="H368" s="99">
        <v>34662</v>
      </c>
      <c r="I368" s="100">
        <f ca="1">DATEDIF(H368,TODAY(),"Y")</f>
        <v>23</v>
      </c>
      <c r="J368" s="101" t="s">
        <v>35</v>
      </c>
      <c r="K368" s="102">
        <v>3</v>
      </c>
      <c r="L368" s="103">
        <v>104544</v>
      </c>
      <c r="M368" s="103"/>
    </row>
    <row r="369" spans="1:14" x14ac:dyDescent="0.25">
      <c r="A369" s="92" t="s">
        <v>407</v>
      </c>
      <c r="B369" s="96" t="s">
        <v>2</v>
      </c>
      <c r="C369" s="92" t="s">
        <v>374</v>
      </c>
      <c r="D369" s="97">
        <v>466400098</v>
      </c>
      <c r="E369" s="98">
        <v>7194652136</v>
      </c>
      <c r="F369" s="92" t="s">
        <v>7</v>
      </c>
      <c r="H369" s="99">
        <v>35110</v>
      </c>
      <c r="I369" s="100">
        <f ca="1">DATEDIF(H369,TODAY(),"Y")</f>
        <v>21</v>
      </c>
      <c r="J369" s="101"/>
      <c r="K369" s="102">
        <v>5</v>
      </c>
      <c r="L369" s="103">
        <v>34800</v>
      </c>
      <c r="M369" s="103"/>
    </row>
    <row r="370" spans="1:14" x14ac:dyDescent="0.25">
      <c r="A370" s="92" t="s">
        <v>51</v>
      </c>
      <c r="B370" s="96" t="s">
        <v>16</v>
      </c>
      <c r="C370" s="92" t="s">
        <v>24</v>
      </c>
      <c r="D370" s="97">
        <v>262585858</v>
      </c>
      <c r="E370" s="98">
        <v>5058566597</v>
      </c>
      <c r="F370" s="92" t="s">
        <v>5</v>
      </c>
      <c r="H370" s="99">
        <v>36574</v>
      </c>
      <c r="I370" s="100">
        <f ca="1">DATEDIF(H370,TODAY(),"Y")</f>
        <v>17</v>
      </c>
      <c r="J370" s="101" t="s">
        <v>35</v>
      </c>
      <c r="K370" s="102">
        <v>5</v>
      </c>
      <c r="L370" s="103">
        <v>16428</v>
      </c>
      <c r="M370" s="103"/>
    </row>
    <row r="371" spans="1:14" x14ac:dyDescent="0.25">
      <c r="A371" s="92" t="s">
        <v>296</v>
      </c>
      <c r="B371" s="96" t="s">
        <v>20</v>
      </c>
      <c r="C371" s="92" t="s">
        <v>285</v>
      </c>
      <c r="D371" s="97">
        <v>967826310</v>
      </c>
      <c r="E371" s="98">
        <v>3036100410</v>
      </c>
      <c r="F371" s="92" t="s">
        <v>11</v>
      </c>
      <c r="H371" s="99">
        <v>34376</v>
      </c>
      <c r="I371" s="100">
        <f ca="1">DATEDIF(H371,TODAY(),"Y")</f>
        <v>23</v>
      </c>
      <c r="J371" s="101" t="s">
        <v>14</v>
      </c>
      <c r="K371" s="102">
        <v>3</v>
      </c>
      <c r="L371" s="103">
        <v>42384</v>
      </c>
      <c r="M371" s="103"/>
    </row>
    <row r="372" spans="1:14" x14ac:dyDescent="0.25">
      <c r="A372" s="92" t="s">
        <v>399</v>
      </c>
      <c r="B372" s="96" t="s">
        <v>16</v>
      </c>
      <c r="C372" s="92" t="s">
        <v>374</v>
      </c>
      <c r="D372" s="97">
        <v>132016163</v>
      </c>
      <c r="E372" s="98">
        <v>9707726916</v>
      </c>
      <c r="F372" s="92" t="s">
        <v>5</v>
      </c>
      <c r="H372" s="99">
        <v>40927</v>
      </c>
      <c r="I372" s="100">
        <f ca="1">DATEDIF(H372,TODAY(),"Y")</f>
        <v>5</v>
      </c>
      <c r="J372" s="101" t="s">
        <v>27</v>
      </c>
      <c r="K372" s="102">
        <v>2</v>
      </c>
      <c r="L372" s="103">
        <v>46290</v>
      </c>
      <c r="M372" s="103"/>
    </row>
    <row r="373" spans="1:14" x14ac:dyDescent="0.25">
      <c r="A373" s="92" t="s">
        <v>668</v>
      </c>
      <c r="B373" s="96" t="s">
        <v>8</v>
      </c>
      <c r="C373" s="92" t="s">
        <v>661</v>
      </c>
      <c r="D373" s="97">
        <v>510190628</v>
      </c>
      <c r="E373" s="98">
        <v>9707405629</v>
      </c>
      <c r="F373" s="92" t="s">
        <v>11</v>
      </c>
      <c r="H373" s="99">
        <v>40203</v>
      </c>
      <c r="I373" s="100">
        <f ca="1">DATEDIF(H373,TODAY(),"Y")</f>
        <v>7</v>
      </c>
      <c r="J373" s="101" t="s">
        <v>18</v>
      </c>
      <c r="K373" s="102">
        <v>5</v>
      </c>
      <c r="L373" s="103">
        <v>52416</v>
      </c>
      <c r="M373" s="103"/>
    </row>
    <row r="374" spans="1:14" x14ac:dyDescent="0.25">
      <c r="A374" s="92" t="s">
        <v>170</v>
      </c>
      <c r="B374" s="96" t="s">
        <v>20</v>
      </c>
      <c r="C374" s="92" t="s">
        <v>122</v>
      </c>
      <c r="D374" s="97">
        <v>304024314</v>
      </c>
      <c r="E374" s="98">
        <v>3032244880</v>
      </c>
      <c r="F374" s="92" t="s">
        <v>7</v>
      </c>
      <c r="H374" s="99">
        <v>34477</v>
      </c>
      <c r="I374" s="100">
        <f ca="1">DATEDIF(H374,TODAY(),"Y")</f>
        <v>23</v>
      </c>
      <c r="J374" s="101"/>
      <c r="K374" s="102">
        <v>2</v>
      </c>
      <c r="L374" s="103">
        <v>55980</v>
      </c>
      <c r="M374" s="103"/>
    </row>
    <row r="375" spans="1:14" x14ac:dyDescent="0.25">
      <c r="A375" s="92" t="s">
        <v>78</v>
      </c>
      <c r="B375" s="96" t="s">
        <v>20</v>
      </c>
      <c r="C375" s="92" t="s">
        <v>24</v>
      </c>
      <c r="D375" s="97">
        <v>657835603</v>
      </c>
      <c r="E375" s="98">
        <v>9706609693</v>
      </c>
      <c r="F375" s="92" t="s">
        <v>11</v>
      </c>
      <c r="H375" s="99">
        <v>34335</v>
      </c>
      <c r="I375" s="100">
        <f ca="1">DATEDIF(H375,TODAY(),"Y")</f>
        <v>23</v>
      </c>
      <c r="J375" s="101" t="s">
        <v>4</v>
      </c>
      <c r="K375" s="102">
        <v>5</v>
      </c>
      <c r="L375" s="103">
        <v>29040</v>
      </c>
      <c r="M375" s="103"/>
    </row>
    <row r="376" spans="1:14" x14ac:dyDescent="0.25">
      <c r="A376" s="92" t="s">
        <v>612</v>
      </c>
      <c r="B376" s="96" t="s">
        <v>16</v>
      </c>
      <c r="C376" s="92" t="s">
        <v>596</v>
      </c>
      <c r="D376" s="97">
        <v>304068732</v>
      </c>
      <c r="E376" s="98">
        <v>7193919445</v>
      </c>
      <c r="F376" s="92" t="s">
        <v>5</v>
      </c>
      <c r="H376" s="99">
        <v>34765</v>
      </c>
      <c r="I376" s="100">
        <f ca="1">DATEDIF(H376,TODAY(),"Y")</f>
        <v>22</v>
      </c>
      <c r="J376" s="101" t="s">
        <v>4</v>
      </c>
      <c r="K376" s="102">
        <v>4</v>
      </c>
      <c r="L376" s="103">
        <v>40932</v>
      </c>
      <c r="M376" s="103"/>
      <c r="N376" s="116"/>
    </row>
    <row r="377" spans="1:14" x14ac:dyDescent="0.25">
      <c r="A377" s="92" t="s">
        <v>101</v>
      </c>
      <c r="B377" s="96" t="s">
        <v>2</v>
      </c>
      <c r="C377" s="92" t="s">
        <v>24</v>
      </c>
      <c r="D377" s="97">
        <v>120224342</v>
      </c>
      <c r="E377" s="98">
        <v>5058986390</v>
      </c>
      <c r="F377" s="92" t="s">
        <v>0</v>
      </c>
      <c r="H377" s="99">
        <v>37514</v>
      </c>
      <c r="I377" s="100">
        <f ca="1">DATEDIF(H377,TODAY(),"Y")</f>
        <v>15</v>
      </c>
      <c r="J377" s="101"/>
      <c r="K377" s="102">
        <v>2</v>
      </c>
      <c r="L377" s="103">
        <v>39043</v>
      </c>
      <c r="M377" s="103"/>
    </row>
    <row r="378" spans="1:14" x14ac:dyDescent="0.25">
      <c r="A378" s="92" t="s">
        <v>547</v>
      </c>
      <c r="B378" s="96" t="s">
        <v>8</v>
      </c>
      <c r="C378" s="92" t="s">
        <v>434</v>
      </c>
      <c r="D378" s="97">
        <v>635767088</v>
      </c>
      <c r="E378" s="98">
        <v>5052153322</v>
      </c>
      <c r="F378" s="92" t="s">
        <v>7</v>
      </c>
      <c r="H378" s="99">
        <v>38033</v>
      </c>
      <c r="I378" s="100">
        <f ca="1">DATEDIF(H378,TODAY(),"Y")</f>
        <v>13</v>
      </c>
      <c r="J378" s="101"/>
      <c r="K378" s="102">
        <v>5</v>
      </c>
      <c r="L378" s="103">
        <v>82212</v>
      </c>
      <c r="M378" s="103"/>
    </row>
    <row r="379" spans="1:14" x14ac:dyDescent="0.25">
      <c r="A379" s="92" t="s">
        <v>736</v>
      </c>
      <c r="B379" s="96" t="s">
        <v>20</v>
      </c>
      <c r="C379" s="92" t="s">
        <v>680</v>
      </c>
      <c r="D379" s="97">
        <v>504735443</v>
      </c>
      <c r="E379" s="98">
        <v>9701629556</v>
      </c>
      <c r="F379" s="92" t="s">
        <v>7</v>
      </c>
      <c r="H379" s="99">
        <v>36958</v>
      </c>
      <c r="I379" s="100">
        <f ca="1">DATEDIF(H379,TODAY(),"Y")</f>
        <v>16</v>
      </c>
      <c r="J379" s="101"/>
      <c r="K379" s="102">
        <v>3</v>
      </c>
      <c r="L379" s="103">
        <v>76008</v>
      </c>
      <c r="M379" s="103"/>
    </row>
    <row r="380" spans="1:14" x14ac:dyDescent="0.25">
      <c r="A380" s="92" t="s">
        <v>222</v>
      </c>
      <c r="B380" s="96" t="s">
        <v>20</v>
      </c>
      <c r="C380" s="92" t="s">
        <v>196</v>
      </c>
      <c r="D380" s="97">
        <v>317193890</v>
      </c>
      <c r="E380" s="98">
        <v>7192350434</v>
      </c>
      <c r="F380" s="92" t="s">
        <v>11</v>
      </c>
      <c r="H380" s="99">
        <v>35225</v>
      </c>
      <c r="I380" s="100">
        <f ca="1">DATEDIF(H380,TODAY(),"Y")</f>
        <v>21</v>
      </c>
      <c r="J380" s="101" t="s">
        <v>27</v>
      </c>
      <c r="K380" s="102">
        <v>2</v>
      </c>
      <c r="L380" s="103">
        <v>83304</v>
      </c>
      <c r="M380" s="103"/>
    </row>
    <row r="381" spans="1:14" x14ac:dyDescent="0.25">
      <c r="A381" s="92" t="s">
        <v>414</v>
      </c>
      <c r="B381" s="96" t="s">
        <v>8</v>
      </c>
      <c r="C381" s="92" t="s">
        <v>374</v>
      </c>
      <c r="D381" s="97">
        <v>643272576</v>
      </c>
      <c r="E381" s="98">
        <v>5052256131</v>
      </c>
      <c r="F381" s="92" t="s">
        <v>0</v>
      </c>
      <c r="H381" s="99">
        <v>34361</v>
      </c>
      <c r="I381" s="100">
        <f ca="1">DATEDIF(H381,TODAY(),"Y")</f>
        <v>23</v>
      </c>
      <c r="J381" s="101"/>
      <c r="K381" s="102">
        <v>4</v>
      </c>
      <c r="L381" s="103">
        <v>44213</v>
      </c>
      <c r="M381" s="103"/>
    </row>
    <row r="382" spans="1:14" x14ac:dyDescent="0.25">
      <c r="A382" s="92" t="s">
        <v>17</v>
      </c>
      <c r="B382" s="96" t="s">
        <v>16</v>
      </c>
      <c r="C382" s="92" t="s">
        <v>15</v>
      </c>
      <c r="D382" s="97">
        <v>797985708</v>
      </c>
      <c r="E382" s="98">
        <v>5053578185</v>
      </c>
      <c r="F382" s="92" t="s">
        <v>11</v>
      </c>
      <c r="H382" s="99">
        <v>38129</v>
      </c>
      <c r="I382" s="100">
        <f ca="1">DATEDIF(H382,TODAY(),"Y")</f>
        <v>13</v>
      </c>
      <c r="J382" s="101" t="s">
        <v>14</v>
      </c>
      <c r="K382" s="102">
        <v>5</v>
      </c>
      <c r="L382" s="103">
        <v>48816</v>
      </c>
      <c r="M382" s="103"/>
    </row>
    <row r="383" spans="1:14" x14ac:dyDescent="0.25">
      <c r="A383" s="92" t="s">
        <v>616</v>
      </c>
      <c r="B383" s="96" t="s">
        <v>16</v>
      </c>
      <c r="C383" s="92" t="s">
        <v>596</v>
      </c>
      <c r="D383" s="97">
        <v>429283827</v>
      </c>
      <c r="E383" s="98">
        <v>5055508095</v>
      </c>
      <c r="F383" s="92" t="s">
        <v>11</v>
      </c>
      <c r="H383" s="99">
        <v>37699</v>
      </c>
      <c r="I383" s="100">
        <f ca="1">DATEDIF(H383,TODAY(),"Y")</f>
        <v>14</v>
      </c>
      <c r="J383" s="101" t="s">
        <v>18</v>
      </c>
      <c r="K383" s="102">
        <v>2</v>
      </c>
      <c r="L383" s="103">
        <v>85656</v>
      </c>
      <c r="M383" s="103"/>
    </row>
    <row r="384" spans="1:14" x14ac:dyDescent="0.25">
      <c r="A384" s="92" t="s">
        <v>372</v>
      </c>
      <c r="B384" s="96" t="s">
        <v>20</v>
      </c>
      <c r="C384" s="92" t="s">
        <v>352</v>
      </c>
      <c r="D384" s="97">
        <v>332302868</v>
      </c>
      <c r="E384" s="98">
        <v>3036109756</v>
      </c>
      <c r="F384" s="92" t="s">
        <v>11</v>
      </c>
      <c r="H384" s="99">
        <v>37231</v>
      </c>
      <c r="I384" s="100">
        <f ca="1">DATEDIF(H384,TODAY(),"Y")</f>
        <v>16</v>
      </c>
      <c r="J384" s="101" t="s">
        <v>18</v>
      </c>
      <c r="K384" s="102">
        <v>2</v>
      </c>
      <c r="L384" s="103">
        <v>28224</v>
      </c>
      <c r="M384" s="103"/>
    </row>
    <row r="385" spans="1:16" x14ac:dyDescent="0.25">
      <c r="A385" s="92" t="s">
        <v>98</v>
      </c>
      <c r="B385" s="96" t="s">
        <v>8</v>
      </c>
      <c r="C385" s="92" t="s">
        <v>24</v>
      </c>
      <c r="D385" s="97">
        <v>283476654</v>
      </c>
      <c r="E385" s="98">
        <v>5057049910</v>
      </c>
      <c r="F385" s="92" t="s">
        <v>11</v>
      </c>
      <c r="H385" s="99">
        <v>34737</v>
      </c>
      <c r="I385" s="100">
        <f ca="1">DATEDIF(H385,TODAY(),"Y")</f>
        <v>22</v>
      </c>
      <c r="J385" s="101" t="s">
        <v>35</v>
      </c>
      <c r="K385" s="102">
        <v>4</v>
      </c>
      <c r="L385" s="103">
        <v>55860</v>
      </c>
      <c r="M385" s="103"/>
    </row>
    <row r="386" spans="1:16" x14ac:dyDescent="0.25">
      <c r="A386" s="92" t="s">
        <v>33</v>
      </c>
      <c r="B386" s="96" t="s">
        <v>8</v>
      </c>
      <c r="C386" s="92" t="s">
        <v>24</v>
      </c>
      <c r="D386" s="97">
        <v>717503282</v>
      </c>
      <c r="E386" s="98">
        <v>7192400087</v>
      </c>
      <c r="F386" s="92" t="s">
        <v>7</v>
      </c>
      <c r="H386" s="99">
        <v>41579</v>
      </c>
      <c r="I386" s="100">
        <f ca="1">DATEDIF(H386,TODAY(),"Y")</f>
        <v>4</v>
      </c>
      <c r="J386" s="101"/>
      <c r="K386" s="102">
        <v>4</v>
      </c>
      <c r="L386" s="103">
        <v>55884</v>
      </c>
      <c r="M386" s="103"/>
    </row>
    <row r="387" spans="1:16" x14ac:dyDescent="0.25">
      <c r="A387" s="92" t="s">
        <v>38</v>
      </c>
      <c r="B387" s="96" t="s">
        <v>16</v>
      </c>
      <c r="C387" s="92" t="s">
        <v>24</v>
      </c>
      <c r="D387" s="97">
        <v>683670378</v>
      </c>
      <c r="E387" s="98">
        <v>7196259106</v>
      </c>
      <c r="F387" s="92" t="s">
        <v>11</v>
      </c>
      <c r="H387" s="99">
        <v>39403</v>
      </c>
      <c r="I387" s="100">
        <f ca="1">DATEDIF(H387,TODAY(),"Y")</f>
        <v>10</v>
      </c>
      <c r="J387" s="101" t="s">
        <v>18</v>
      </c>
      <c r="K387" s="102">
        <v>2</v>
      </c>
      <c r="L387" s="103">
        <v>97608</v>
      </c>
      <c r="M387" s="103"/>
    </row>
    <row r="388" spans="1:16" x14ac:dyDescent="0.25">
      <c r="A388" s="92" t="s">
        <v>223</v>
      </c>
      <c r="B388" s="96" t="s">
        <v>8</v>
      </c>
      <c r="C388" s="92" t="s">
        <v>196</v>
      </c>
      <c r="D388" s="97">
        <v>552528553</v>
      </c>
      <c r="E388" s="98">
        <v>3034310812</v>
      </c>
      <c r="F388" s="92" t="s">
        <v>0</v>
      </c>
      <c r="H388" s="99">
        <v>37396</v>
      </c>
      <c r="I388" s="100">
        <f ca="1">DATEDIF(H388,TODAY(),"Y")</f>
        <v>15</v>
      </c>
      <c r="J388" s="101"/>
      <c r="K388" s="102">
        <v>4</v>
      </c>
      <c r="L388" s="103">
        <v>44419</v>
      </c>
      <c r="M388" s="103"/>
    </row>
    <row r="389" spans="1:16" x14ac:dyDescent="0.25">
      <c r="A389" s="92" t="s">
        <v>564</v>
      </c>
      <c r="B389" s="96" t="s">
        <v>20</v>
      </c>
      <c r="C389" s="92" t="s">
        <v>434</v>
      </c>
      <c r="D389" s="97">
        <v>512405919</v>
      </c>
      <c r="E389" s="98">
        <v>3035858234</v>
      </c>
      <c r="F389" s="92" t="s">
        <v>11</v>
      </c>
      <c r="H389" s="99">
        <v>38492</v>
      </c>
      <c r="I389" s="100">
        <f ca="1">DATEDIF(H389,TODAY(),"Y")</f>
        <v>12</v>
      </c>
      <c r="J389" s="101" t="s">
        <v>27</v>
      </c>
      <c r="K389" s="102">
        <v>1</v>
      </c>
      <c r="L389" s="103">
        <v>76956</v>
      </c>
      <c r="M389" s="103"/>
    </row>
    <row r="390" spans="1:16" x14ac:dyDescent="0.25">
      <c r="A390" s="92" t="s">
        <v>373</v>
      </c>
      <c r="B390" s="96" t="s">
        <v>12</v>
      </c>
      <c r="C390" s="92" t="s">
        <v>352</v>
      </c>
      <c r="D390" s="97">
        <v>755945415</v>
      </c>
      <c r="E390" s="98">
        <v>7194373324</v>
      </c>
      <c r="F390" s="92" t="s">
        <v>7</v>
      </c>
      <c r="H390" s="99">
        <v>41389</v>
      </c>
      <c r="I390" s="100">
        <f ca="1">DATEDIF(H390,TODAY(),"Y")</f>
        <v>4</v>
      </c>
      <c r="J390" s="101"/>
      <c r="K390" s="102">
        <v>2</v>
      </c>
      <c r="L390" s="103">
        <v>88824</v>
      </c>
      <c r="M390" s="103"/>
    </row>
    <row r="391" spans="1:16" x14ac:dyDescent="0.25">
      <c r="A391" s="92" t="s">
        <v>656</v>
      </c>
      <c r="B391" s="96" t="s">
        <v>8</v>
      </c>
      <c r="C391" s="92" t="s">
        <v>641</v>
      </c>
      <c r="D391" s="97">
        <v>685953695</v>
      </c>
      <c r="E391" s="98">
        <v>9706756847</v>
      </c>
      <c r="F391" s="92" t="s">
        <v>11</v>
      </c>
      <c r="H391" s="99">
        <v>34879</v>
      </c>
      <c r="I391" s="100">
        <f ca="1">DATEDIF(H391,TODAY(),"Y")</f>
        <v>22</v>
      </c>
      <c r="J391" s="101" t="s">
        <v>18</v>
      </c>
      <c r="K391" s="102">
        <v>4</v>
      </c>
      <c r="L391" s="103">
        <v>99312</v>
      </c>
      <c r="M391" s="103"/>
    </row>
    <row r="392" spans="1:16" x14ac:dyDescent="0.25">
      <c r="A392" s="92" t="s">
        <v>533</v>
      </c>
      <c r="B392" s="96" t="s">
        <v>20</v>
      </c>
      <c r="C392" s="92" t="s">
        <v>434</v>
      </c>
      <c r="D392" s="97">
        <v>616417564</v>
      </c>
      <c r="E392" s="98">
        <v>7191806180</v>
      </c>
      <c r="F392" s="92" t="s">
        <v>7</v>
      </c>
      <c r="H392" s="99">
        <v>36507</v>
      </c>
      <c r="I392" s="100">
        <f ca="1">DATEDIF(H392,TODAY(),"Y")</f>
        <v>17</v>
      </c>
      <c r="J392" s="101"/>
      <c r="K392" s="102">
        <v>5</v>
      </c>
      <c r="L392" s="103">
        <v>50580</v>
      </c>
      <c r="M392" s="103"/>
    </row>
    <row r="393" spans="1:16" x14ac:dyDescent="0.25">
      <c r="A393" s="92" t="s">
        <v>233</v>
      </c>
      <c r="B393" s="96" t="s">
        <v>49</v>
      </c>
      <c r="C393" s="92" t="s">
        <v>196</v>
      </c>
      <c r="D393" s="97">
        <v>886332647</v>
      </c>
      <c r="E393" s="98">
        <v>5056698101</v>
      </c>
      <c r="F393" s="92" t="s">
        <v>11</v>
      </c>
      <c r="H393" s="99">
        <v>38904</v>
      </c>
      <c r="I393" s="100">
        <f ca="1">DATEDIF(H393,TODAY(),"Y")</f>
        <v>11</v>
      </c>
      <c r="J393" s="101" t="s">
        <v>35</v>
      </c>
      <c r="K393" s="102">
        <v>2</v>
      </c>
      <c r="L393" s="103">
        <v>92292</v>
      </c>
      <c r="M393" s="103"/>
      <c r="P393" s="104"/>
    </row>
    <row r="394" spans="1:16" x14ac:dyDescent="0.25">
      <c r="A394" s="92" t="s">
        <v>121</v>
      </c>
      <c r="B394" s="96" t="s">
        <v>20</v>
      </c>
      <c r="C394" s="92" t="s">
        <v>24</v>
      </c>
      <c r="D394" s="97">
        <v>111616346</v>
      </c>
      <c r="E394" s="98">
        <v>3035717431</v>
      </c>
      <c r="F394" s="92" t="s">
        <v>7</v>
      </c>
      <c r="H394" s="99">
        <v>34562</v>
      </c>
      <c r="I394" s="100">
        <f ca="1">DATEDIF(H394,TODAY(),"Y")</f>
        <v>23</v>
      </c>
      <c r="J394" s="101"/>
      <c r="K394" s="102">
        <v>4</v>
      </c>
      <c r="L394" s="103">
        <v>73361</v>
      </c>
      <c r="M394" s="103"/>
    </row>
    <row r="395" spans="1:16" x14ac:dyDescent="0.25">
      <c r="A395" s="92" t="s">
        <v>392</v>
      </c>
      <c r="B395" s="96" t="s">
        <v>2</v>
      </c>
      <c r="C395" s="92" t="s">
        <v>374</v>
      </c>
      <c r="D395" s="97">
        <v>355985853</v>
      </c>
      <c r="E395" s="98">
        <v>5055478716</v>
      </c>
      <c r="F395" s="92" t="s">
        <v>11</v>
      </c>
      <c r="H395" s="99">
        <v>37353</v>
      </c>
      <c r="I395" s="100">
        <f ca="1">DATEDIF(H395,TODAY(),"Y")</f>
        <v>15</v>
      </c>
      <c r="J395" s="101" t="s">
        <v>4</v>
      </c>
      <c r="K395" s="102">
        <v>2</v>
      </c>
      <c r="L395" s="103">
        <v>55236</v>
      </c>
      <c r="M395" s="103"/>
    </row>
    <row r="396" spans="1:16" x14ac:dyDescent="0.25">
      <c r="A396" s="92" t="s">
        <v>606</v>
      </c>
      <c r="B396" s="96" t="s">
        <v>12</v>
      </c>
      <c r="C396" s="92" t="s">
        <v>596</v>
      </c>
      <c r="D396" s="97">
        <v>993867417</v>
      </c>
      <c r="E396" s="98">
        <v>7192338778</v>
      </c>
      <c r="F396" s="92" t="s">
        <v>11</v>
      </c>
      <c r="H396" s="99">
        <v>34979</v>
      </c>
      <c r="I396" s="100">
        <f ca="1">DATEDIF(H396,TODAY(),"Y")</f>
        <v>22</v>
      </c>
      <c r="J396" s="101" t="s">
        <v>18</v>
      </c>
      <c r="K396" s="102">
        <v>5</v>
      </c>
      <c r="L396" s="103">
        <v>55608</v>
      </c>
      <c r="M396" s="103"/>
    </row>
    <row r="397" spans="1:16" x14ac:dyDescent="0.25">
      <c r="A397" s="92" t="s">
        <v>408</v>
      </c>
      <c r="B397" s="96" t="s">
        <v>20</v>
      </c>
      <c r="C397" s="92" t="s">
        <v>374</v>
      </c>
      <c r="D397" s="97">
        <v>400260342</v>
      </c>
      <c r="E397" s="98">
        <v>7196798743</v>
      </c>
      <c r="F397" s="92" t="s">
        <v>7</v>
      </c>
      <c r="H397" s="99">
        <v>40339</v>
      </c>
      <c r="I397" s="100">
        <f ca="1">DATEDIF(H397,TODAY(),"Y")</f>
        <v>7</v>
      </c>
      <c r="J397" s="101"/>
      <c r="K397" s="102">
        <v>3</v>
      </c>
      <c r="L397" s="103">
        <v>89364</v>
      </c>
      <c r="M397" s="103"/>
    </row>
    <row r="398" spans="1:16" x14ac:dyDescent="0.25">
      <c r="A398" s="92" t="s">
        <v>361</v>
      </c>
      <c r="B398" s="96" t="s">
        <v>8</v>
      </c>
      <c r="C398" s="92" t="s">
        <v>352</v>
      </c>
      <c r="D398" s="97">
        <v>167646549</v>
      </c>
      <c r="E398" s="98">
        <v>5057187041</v>
      </c>
      <c r="F398" s="92" t="s">
        <v>7</v>
      </c>
      <c r="H398" s="99">
        <v>38859</v>
      </c>
      <c r="I398" s="100">
        <f ca="1">DATEDIF(H398,TODAY(),"Y")</f>
        <v>11</v>
      </c>
      <c r="J398" s="101"/>
      <c r="K398" s="102">
        <v>3</v>
      </c>
      <c r="L398" s="103">
        <v>93720</v>
      </c>
      <c r="M398" s="103"/>
    </row>
    <row r="399" spans="1:16" x14ac:dyDescent="0.25">
      <c r="A399" s="92" t="s">
        <v>324</v>
      </c>
      <c r="B399" s="96" t="s">
        <v>8</v>
      </c>
      <c r="C399" s="92" t="s">
        <v>302</v>
      </c>
      <c r="D399" s="97">
        <v>145240921</v>
      </c>
      <c r="E399" s="98">
        <v>7195227751</v>
      </c>
      <c r="F399" s="92" t="s">
        <v>11</v>
      </c>
      <c r="H399" s="99">
        <v>40460</v>
      </c>
      <c r="I399" s="100">
        <f ca="1">DATEDIF(H399,TODAY(),"Y")</f>
        <v>7</v>
      </c>
      <c r="J399" s="101" t="s">
        <v>27</v>
      </c>
      <c r="K399" s="102">
        <v>4</v>
      </c>
      <c r="L399" s="103">
        <v>61188</v>
      </c>
      <c r="M399" s="103"/>
      <c r="P399" s="104"/>
    </row>
    <row r="400" spans="1:16" x14ac:dyDescent="0.25">
      <c r="A400" s="92" t="s">
        <v>254</v>
      </c>
      <c r="B400" s="96" t="s">
        <v>20</v>
      </c>
      <c r="C400" s="92" t="s">
        <v>196</v>
      </c>
      <c r="D400" s="97">
        <v>191359642</v>
      </c>
      <c r="E400" s="98">
        <v>7198687353</v>
      </c>
      <c r="F400" s="92" t="s">
        <v>11</v>
      </c>
      <c r="H400" s="99">
        <v>34417</v>
      </c>
      <c r="I400" s="100">
        <f ca="1">DATEDIF(H400,TODAY(),"Y")</f>
        <v>23</v>
      </c>
      <c r="J400" s="101" t="s">
        <v>4</v>
      </c>
      <c r="K400" s="102">
        <v>4</v>
      </c>
      <c r="L400" s="103">
        <v>28908</v>
      </c>
      <c r="M400" s="103"/>
    </row>
    <row r="401" spans="1:13" x14ac:dyDescent="0.25">
      <c r="A401" s="92" t="s">
        <v>540</v>
      </c>
      <c r="B401" s="96" t="s">
        <v>12</v>
      </c>
      <c r="C401" s="92" t="s">
        <v>434</v>
      </c>
      <c r="D401" s="97">
        <v>624234626</v>
      </c>
      <c r="E401" s="98">
        <v>9703077504</v>
      </c>
      <c r="F401" s="92" t="s">
        <v>5</v>
      </c>
      <c r="H401" s="99">
        <v>36399</v>
      </c>
      <c r="I401" s="100">
        <f ca="1">DATEDIF(H401,TODAY(),"Y")</f>
        <v>18</v>
      </c>
      <c r="J401" s="101" t="s">
        <v>4</v>
      </c>
      <c r="K401" s="102">
        <v>5</v>
      </c>
      <c r="L401" s="103">
        <v>55974</v>
      </c>
      <c r="M401" s="103"/>
    </row>
    <row r="402" spans="1:13" x14ac:dyDescent="0.25">
      <c r="A402" s="92" t="s">
        <v>304</v>
      </c>
      <c r="B402" s="96" t="s">
        <v>20</v>
      </c>
      <c r="C402" s="92" t="s">
        <v>302</v>
      </c>
      <c r="D402" s="97">
        <v>803776506</v>
      </c>
      <c r="E402" s="98">
        <v>9706920236</v>
      </c>
      <c r="F402" s="92" t="s">
        <v>11</v>
      </c>
      <c r="H402" s="99">
        <v>36468</v>
      </c>
      <c r="I402" s="100">
        <f ca="1">DATEDIF(H402,TODAY(),"Y")</f>
        <v>18</v>
      </c>
      <c r="J402" s="101" t="s">
        <v>35</v>
      </c>
      <c r="K402" s="102">
        <v>4</v>
      </c>
      <c r="L402" s="103">
        <v>93540</v>
      </c>
      <c r="M402" s="103"/>
    </row>
    <row r="403" spans="1:13" x14ac:dyDescent="0.25">
      <c r="A403" s="92" t="s">
        <v>292</v>
      </c>
      <c r="B403" s="96" t="s">
        <v>2</v>
      </c>
      <c r="C403" s="92" t="s">
        <v>285</v>
      </c>
      <c r="D403" s="97">
        <v>710460589</v>
      </c>
      <c r="E403" s="98">
        <v>5056104400</v>
      </c>
      <c r="F403" s="92" t="s">
        <v>11</v>
      </c>
      <c r="H403" s="99">
        <v>34235</v>
      </c>
      <c r="I403" s="100">
        <f ca="1">DATEDIF(H403,TODAY(),"Y")</f>
        <v>24</v>
      </c>
      <c r="J403" s="101" t="s">
        <v>18</v>
      </c>
      <c r="K403" s="102">
        <v>2</v>
      </c>
      <c r="L403" s="103">
        <v>51732</v>
      </c>
      <c r="M403" s="103"/>
    </row>
    <row r="404" spans="1:13" x14ac:dyDescent="0.25">
      <c r="A404" s="92" t="s">
        <v>664</v>
      </c>
      <c r="B404" s="96" t="s">
        <v>8</v>
      </c>
      <c r="C404" s="92" t="s">
        <v>661</v>
      </c>
      <c r="D404" s="97">
        <v>405297884</v>
      </c>
      <c r="E404" s="98">
        <v>5054747044</v>
      </c>
      <c r="F404" s="92" t="s">
        <v>11</v>
      </c>
      <c r="H404" s="99">
        <v>34127</v>
      </c>
      <c r="I404" s="100">
        <f ca="1">DATEDIF(H404,TODAY(),"Y")</f>
        <v>24</v>
      </c>
      <c r="J404" s="101" t="s">
        <v>18</v>
      </c>
      <c r="K404" s="102">
        <v>1</v>
      </c>
      <c r="L404" s="103">
        <v>82872</v>
      </c>
      <c r="M404" s="103"/>
    </row>
    <row r="405" spans="1:13" x14ac:dyDescent="0.25">
      <c r="A405" s="92" t="s">
        <v>208</v>
      </c>
      <c r="B405" s="96" t="s">
        <v>20</v>
      </c>
      <c r="C405" s="92" t="s">
        <v>196</v>
      </c>
      <c r="D405" s="97">
        <v>387131597</v>
      </c>
      <c r="E405" s="98">
        <v>9701963194</v>
      </c>
      <c r="F405" s="92" t="s">
        <v>7</v>
      </c>
      <c r="H405" s="99">
        <v>34571</v>
      </c>
      <c r="I405" s="100">
        <f ca="1">DATEDIF(H405,TODAY(),"Y")</f>
        <v>23</v>
      </c>
      <c r="J405" s="101"/>
      <c r="K405" s="102">
        <v>1</v>
      </c>
      <c r="L405" s="103">
        <v>63300</v>
      </c>
      <c r="M405" s="103"/>
    </row>
    <row r="406" spans="1:13" x14ac:dyDescent="0.25">
      <c r="A406" s="92" t="s">
        <v>562</v>
      </c>
      <c r="B406" s="96" t="s">
        <v>16</v>
      </c>
      <c r="C406" s="92" t="s">
        <v>434</v>
      </c>
      <c r="D406" s="97">
        <v>361925033</v>
      </c>
      <c r="E406" s="98">
        <v>9706633751</v>
      </c>
      <c r="F406" s="92" t="s">
        <v>7</v>
      </c>
      <c r="H406" s="99">
        <v>39345</v>
      </c>
      <c r="I406" s="100">
        <f ca="1">DATEDIF(H406,TODAY(),"Y")</f>
        <v>10</v>
      </c>
      <c r="J406" s="101"/>
      <c r="K406" s="102">
        <v>3</v>
      </c>
      <c r="L406" s="103">
        <v>86196</v>
      </c>
      <c r="M406" s="103"/>
    </row>
    <row r="407" spans="1:13" x14ac:dyDescent="0.25">
      <c r="A407" s="92" t="s">
        <v>133</v>
      </c>
      <c r="B407" s="96" t="s">
        <v>8</v>
      </c>
      <c r="C407" s="92" t="s">
        <v>122</v>
      </c>
      <c r="D407" s="97">
        <v>750722934</v>
      </c>
      <c r="E407" s="98">
        <v>5053631883</v>
      </c>
      <c r="F407" s="92" t="s">
        <v>11</v>
      </c>
      <c r="H407" s="99">
        <v>36625</v>
      </c>
      <c r="I407" s="100">
        <f ca="1">DATEDIF(H407,TODAY(),"Y")</f>
        <v>17</v>
      </c>
      <c r="J407" s="101" t="s">
        <v>18</v>
      </c>
      <c r="K407" s="102">
        <v>5</v>
      </c>
      <c r="L407" s="103">
        <v>45324</v>
      </c>
      <c r="M407" s="103"/>
    </row>
    <row r="408" spans="1:13" x14ac:dyDescent="0.25">
      <c r="A408" s="92" t="s">
        <v>397</v>
      </c>
      <c r="B408" s="96" t="s">
        <v>16</v>
      </c>
      <c r="C408" s="92" t="s">
        <v>374</v>
      </c>
      <c r="D408" s="97">
        <v>259330447</v>
      </c>
      <c r="E408" s="98">
        <v>5055252544</v>
      </c>
      <c r="F408" s="92" t="s">
        <v>7</v>
      </c>
      <c r="H408" s="99">
        <v>37248</v>
      </c>
      <c r="I408" s="100">
        <f ca="1">DATEDIF(H408,TODAY(),"Y")</f>
        <v>15</v>
      </c>
      <c r="J408" s="101"/>
      <c r="K408" s="102">
        <v>5</v>
      </c>
      <c r="L408" s="103">
        <v>57144</v>
      </c>
      <c r="M408" s="103"/>
    </row>
    <row r="409" spans="1:13" x14ac:dyDescent="0.25">
      <c r="A409" s="92" t="s">
        <v>120</v>
      </c>
      <c r="B409" s="96" t="s">
        <v>8</v>
      </c>
      <c r="C409" s="92" t="s">
        <v>24</v>
      </c>
      <c r="D409" s="97">
        <v>458734969</v>
      </c>
      <c r="E409" s="98">
        <v>3036354278</v>
      </c>
      <c r="F409" s="92" t="s">
        <v>11</v>
      </c>
      <c r="H409" s="99">
        <v>40784</v>
      </c>
      <c r="I409" s="100">
        <f ca="1">DATEDIF(H409,TODAY(),"Y")</f>
        <v>6</v>
      </c>
      <c r="J409" s="101" t="s">
        <v>4</v>
      </c>
      <c r="K409" s="102">
        <v>5</v>
      </c>
      <c r="L409" s="103">
        <v>98844</v>
      </c>
      <c r="M409" s="103"/>
    </row>
    <row r="410" spans="1:13" x14ac:dyDescent="0.25">
      <c r="A410" s="92" t="s">
        <v>485</v>
      </c>
      <c r="B410" s="96" t="s">
        <v>8</v>
      </c>
      <c r="C410" s="92" t="s">
        <v>434</v>
      </c>
      <c r="D410" s="97">
        <v>251824309</v>
      </c>
      <c r="E410" s="98">
        <v>5057950668</v>
      </c>
      <c r="F410" s="92" t="s">
        <v>7</v>
      </c>
      <c r="H410" s="99">
        <v>37785</v>
      </c>
      <c r="I410" s="100">
        <f ca="1">DATEDIF(H410,TODAY(),"Y")</f>
        <v>14</v>
      </c>
      <c r="J410" s="101"/>
      <c r="K410" s="102">
        <v>1</v>
      </c>
      <c r="L410" s="103">
        <v>54504</v>
      </c>
      <c r="M410" s="103"/>
    </row>
    <row r="411" spans="1:13" x14ac:dyDescent="0.25">
      <c r="A411" s="92" t="s">
        <v>25</v>
      </c>
      <c r="B411" s="96" t="s">
        <v>16</v>
      </c>
      <c r="C411" s="92" t="s">
        <v>24</v>
      </c>
      <c r="D411" s="97">
        <v>667745362</v>
      </c>
      <c r="E411" s="98">
        <v>5052952173</v>
      </c>
      <c r="F411" s="92" t="s">
        <v>7</v>
      </c>
      <c r="H411" s="99">
        <v>40784</v>
      </c>
      <c r="I411" s="100">
        <f ca="1">DATEDIF(H411,TODAY(),"Y")</f>
        <v>6</v>
      </c>
      <c r="J411" s="101"/>
      <c r="K411" s="102">
        <v>5</v>
      </c>
      <c r="L411" s="103">
        <v>103248</v>
      </c>
      <c r="M411" s="103"/>
    </row>
    <row r="412" spans="1:13" x14ac:dyDescent="0.25">
      <c r="A412" s="92" t="s">
        <v>688</v>
      </c>
      <c r="B412" s="96" t="s">
        <v>20</v>
      </c>
      <c r="C412" s="92" t="s">
        <v>680</v>
      </c>
      <c r="D412" s="97">
        <v>831188207</v>
      </c>
      <c r="E412" s="98">
        <v>7192121334</v>
      </c>
      <c r="F412" s="92" t="s">
        <v>11</v>
      </c>
      <c r="H412" s="99">
        <v>38297</v>
      </c>
      <c r="I412" s="100">
        <f ca="1">DATEDIF(H412,TODAY(),"Y")</f>
        <v>13</v>
      </c>
      <c r="J412" s="101" t="s">
        <v>4</v>
      </c>
      <c r="K412" s="102">
        <v>5</v>
      </c>
      <c r="L412" s="103">
        <v>86340</v>
      </c>
      <c r="M412" s="103"/>
    </row>
    <row r="413" spans="1:13" x14ac:dyDescent="0.25">
      <c r="A413" s="92" t="s">
        <v>165</v>
      </c>
      <c r="B413" s="96" t="s">
        <v>20</v>
      </c>
      <c r="C413" s="92" t="s">
        <v>122</v>
      </c>
      <c r="D413" s="97">
        <v>404589373</v>
      </c>
      <c r="E413" s="98">
        <v>9708407416</v>
      </c>
      <c r="F413" s="92" t="s">
        <v>11</v>
      </c>
      <c r="H413" s="99">
        <v>35084</v>
      </c>
      <c r="I413" s="100">
        <f ca="1">DATEDIF(H413,TODAY(),"Y")</f>
        <v>21</v>
      </c>
      <c r="J413" s="101" t="s">
        <v>18</v>
      </c>
      <c r="K413" s="102">
        <v>2</v>
      </c>
      <c r="L413" s="103">
        <v>80189</v>
      </c>
      <c r="M413" s="103"/>
    </row>
    <row r="414" spans="1:13" x14ac:dyDescent="0.25">
      <c r="A414" s="92" t="s">
        <v>126</v>
      </c>
      <c r="B414" s="96" t="s">
        <v>16</v>
      </c>
      <c r="C414" s="92" t="s">
        <v>122</v>
      </c>
      <c r="D414" s="97">
        <v>291274360</v>
      </c>
      <c r="E414" s="98">
        <v>9704563177</v>
      </c>
      <c r="F414" s="92" t="s">
        <v>11</v>
      </c>
      <c r="H414" s="99">
        <v>37137</v>
      </c>
      <c r="I414" s="100">
        <f ca="1">DATEDIF(H414,TODAY(),"Y")</f>
        <v>16</v>
      </c>
      <c r="J414" s="101" t="s">
        <v>18</v>
      </c>
      <c r="K414" s="102">
        <v>5</v>
      </c>
      <c r="L414" s="103">
        <v>80888</v>
      </c>
      <c r="M414" s="103"/>
    </row>
    <row r="415" spans="1:13" x14ac:dyDescent="0.25">
      <c r="A415" s="92" t="s">
        <v>321</v>
      </c>
      <c r="B415" s="96" t="s">
        <v>2</v>
      </c>
      <c r="C415" s="92" t="s">
        <v>302</v>
      </c>
      <c r="D415" s="97">
        <v>297806507</v>
      </c>
      <c r="E415" s="98">
        <v>3037312659</v>
      </c>
      <c r="F415" s="92" t="s">
        <v>11</v>
      </c>
      <c r="H415" s="99">
        <v>35796</v>
      </c>
      <c r="I415" s="100">
        <f ca="1">DATEDIF(H415,TODAY(),"Y")</f>
        <v>19</v>
      </c>
      <c r="J415" s="101" t="s">
        <v>27</v>
      </c>
      <c r="K415" s="102">
        <v>2</v>
      </c>
      <c r="L415" s="103">
        <v>93408</v>
      </c>
      <c r="M415" s="103"/>
    </row>
    <row r="416" spans="1:13" x14ac:dyDescent="0.25">
      <c r="A416" s="92" t="s">
        <v>627</v>
      </c>
      <c r="B416" s="96" t="s">
        <v>49</v>
      </c>
      <c r="C416" s="92" t="s">
        <v>596</v>
      </c>
      <c r="D416" s="97">
        <v>525507320</v>
      </c>
      <c r="E416" s="98">
        <v>7193938131</v>
      </c>
      <c r="F416" s="92" t="s">
        <v>11</v>
      </c>
      <c r="H416" s="99">
        <v>37470</v>
      </c>
      <c r="I416" s="100">
        <f ca="1">DATEDIF(H416,TODAY(),"Y")</f>
        <v>15</v>
      </c>
      <c r="J416" s="101" t="s">
        <v>14</v>
      </c>
      <c r="K416" s="102">
        <v>5</v>
      </c>
      <c r="L416" s="103">
        <v>47616</v>
      </c>
      <c r="M416" s="103"/>
    </row>
    <row r="417" spans="1:13" x14ac:dyDescent="0.25">
      <c r="A417" s="92" t="s">
        <v>737</v>
      </c>
      <c r="B417" s="96" t="s">
        <v>8</v>
      </c>
      <c r="C417" s="92" t="s">
        <v>680</v>
      </c>
      <c r="D417" s="97">
        <v>856215418</v>
      </c>
      <c r="E417" s="98">
        <v>7196168483</v>
      </c>
      <c r="F417" s="92" t="s">
        <v>0</v>
      </c>
      <c r="H417" s="99">
        <v>37658</v>
      </c>
      <c r="I417" s="100">
        <f ca="1">DATEDIF(H417,TODAY(),"Y")</f>
        <v>14</v>
      </c>
      <c r="J417" s="101"/>
      <c r="K417" s="102">
        <v>3</v>
      </c>
      <c r="L417" s="103">
        <v>36096</v>
      </c>
      <c r="M417" s="103"/>
    </row>
    <row r="418" spans="1:13" x14ac:dyDescent="0.25">
      <c r="A418" s="92" t="s">
        <v>644</v>
      </c>
      <c r="B418" s="96" t="s">
        <v>12</v>
      </c>
      <c r="C418" s="92" t="s">
        <v>641</v>
      </c>
      <c r="D418" s="97">
        <v>843875501</v>
      </c>
      <c r="E418" s="98">
        <v>7192715355</v>
      </c>
      <c r="F418" s="92" t="s">
        <v>7</v>
      </c>
      <c r="H418" s="99">
        <v>37232</v>
      </c>
      <c r="I418" s="100">
        <f ca="1">DATEDIF(H418,TODAY(),"Y")</f>
        <v>15</v>
      </c>
      <c r="J418" s="101"/>
      <c r="K418" s="102">
        <v>5</v>
      </c>
      <c r="L418" s="103">
        <v>39528</v>
      </c>
      <c r="M418" s="103"/>
    </row>
    <row r="419" spans="1:13" x14ac:dyDescent="0.25">
      <c r="A419" s="92" t="s">
        <v>691</v>
      </c>
      <c r="B419" s="96" t="s">
        <v>16</v>
      </c>
      <c r="C419" s="92" t="s">
        <v>680</v>
      </c>
      <c r="D419" s="97">
        <v>822974734</v>
      </c>
      <c r="E419" s="98">
        <v>3034924736</v>
      </c>
      <c r="F419" s="92" t="s">
        <v>0</v>
      </c>
      <c r="H419" s="99">
        <v>37543</v>
      </c>
      <c r="I419" s="100">
        <f ca="1">DATEDIF(H419,TODAY(),"Y")</f>
        <v>15</v>
      </c>
      <c r="J419" s="101"/>
      <c r="K419" s="102">
        <v>5</v>
      </c>
      <c r="L419" s="103">
        <v>39667</v>
      </c>
      <c r="M419" s="103"/>
    </row>
    <row r="420" spans="1:13" x14ac:dyDescent="0.25">
      <c r="A420" s="92" t="s">
        <v>355</v>
      </c>
      <c r="B420" s="96" t="s">
        <v>49</v>
      </c>
      <c r="C420" s="92" t="s">
        <v>352</v>
      </c>
      <c r="D420" s="97">
        <v>247555666</v>
      </c>
      <c r="E420" s="98">
        <v>5058183445</v>
      </c>
      <c r="F420" s="92" t="s">
        <v>11</v>
      </c>
      <c r="H420" s="99">
        <v>34673</v>
      </c>
      <c r="I420" s="100">
        <f ca="1">DATEDIF(H420,TODAY(),"Y")</f>
        <v>23</v>
      </c>
      <c r="J420" s="101" t="s">
        <v>4</v>
      </c>
      <c r="K420" s="102">
        <v>5</v>
      </c>
      <c r="L420" s="103">
        <v>46932</v>
      </c>
      <c r="M420" s="103"/>
    </row>
    <row r="421" spans="1:13" x14ac:dyDescent="0.25">
      <c r="A421" s="92" t="s">
        <v>574</v>
      </c>
      <c r="B421" s="96" t="s">
        <v>8</v>
      </c>
      <c r="C421" s="92" t="s">
        <v>434</v>
      </c>
      <c r="D421" s="97">
        <v>243062914</v>
      </c>
      <c r="E421" s="98">
        <v>9704018412</v>
      </c>
      <c r="F421" s="92" t="s">
        <v>11</v>
      </c>
      <c r="H421" s="99">
        <v>36255</v>
      </c>
      <c r="I421" s="100">
        <f ca="1">DATEDIF(H421,TODAY(),"Y")</f>
        <v>18</v>
      </c>
      <c r="J421" s="101" t="s">
        <v>4</v>
      </c>
      <c r="K421" s="102">
        <v>3</v>
      </c>
      <c r="L421" s="103">
        <v>88140</v>
      </c>
      <c r="M421" s="103"/>
    </row>
    <row r="422" spans="1:13" x14ac:dyDescent="0.25">
      <c r="A422" s="92" t="s">
        <v>502</v>
      </c>
      <c r="B422" s="96" t="s">
        <v>8</v>
      </c>
      <c r="C422" s="92" t="s">
        <v>434</v>
      </c>
      <c r="D422" s="97">
        <v>798466688</v>
      </c>
      <c r="E422" s="98">
        <v>3032232339</v>
      </c>
      <c r="F422" s="92" t="s">
        <v>11</v>
      </c>
      <c r="H422" s="99">
        <v>41259</v>
      </c>
      <c r="I422" s="100">
        <f ca="1">DATEDIF(H422,TODAY(),"Y")</f>
        <v>4</v>
      </c>
      <c r="J422" s="101" t="s">
        <v>4</v>
      </c>
      <c r="K422" s="102">
        <v>5</v>
      </c>
      <c r="L422" s="103">
        <v>42720</v>
      </c>
      <c r="M422" s="103"/>
    </row>
    <row r="423" spans="1:13" x14ac:dyDescent="0.25">
      <c r="A423" s="92" t="s">
        <v>366</v>
      </c>
      <c r="B423" s="96" t="s">
        <v>16</v>
      </c>
      <c r="C423" s="92" t="s">
        <v>352</v>
      </c>
      <c r="D423" s="97">
        <v>550291321</v>
      </c>
      <c r="E423" s="98">
        <v>5052529195</v>
      </c>
      <c r="F423" s="92" t="s">
        <v>7</v>
      </c>
      <c r="H423" s="99">
        <v>37103</v>
      </c>
      <c r="I423" s="100">
        <f ca="1">DATEDIF(H423,TODAY(),"Y")</f>
        <v>16</v>
      </c>
      <c r="J423" s="101"/>
      <c r="K423" s="102">
        <v>2</v>
      </c>
      <c r="L423" s="103">
        <v>86976</v>
      </c>
      <c r="M423" s="103"/>
    </row>
    <row r="424" spans="1:13" x14ac:dyDescent="0.25">
      <c r="A424" s="92" t="s">
        <v>334</v>
      </c>
      <c r="B424" s="96" t="s">
        <v>16</v>
      </c>
      <c r="C424" s="92" t="s">
        <v>302</v>
      </c>
      <c r="D424" s="97">
        <v>847051774</v>
      </c>
      <c r="E424" s="98">
        <v>5052881600</v>
      </c>
      <c r="F424" s="92" t="s">
        <v>11</v>
      </c>
      <c r="H424" s="99">
        <v>40713</v>
      </c>
      <c r="I424" s="100">
        <f ca="1">DATEDIF(H424,TODAY(),"Y")</f>
        <v>6</v>
      </c>
      <c r="J424" s="101" t="s">
        <v>14</v>
      </c>
      <c r="K424" s="102">
        <v>1</v>
      </c>
      <c r="L424" s="103">
        <v>97056</v>
      </c>
      <c r="M424" s="103"/>
    </row>
    <row r="425" spans="1:13" x14ac:dyDescent="0.25">
      <c r="A425" s="92" t="s">
        <v>83</v>
      </c>
      <c r="B425" s="96" t="s">
        <v>8</v>
      </c>
      <c r="C425" s="92" t="s">
        <v>24</v>
      </c>
      <c r="D425" s="97">
        <v>862698919</v>
      </c>
      <c r="E425" s="98">
        <v>7192780847</v>
      </c>
      <c r="F425" s="92" t="s">
        <v>11</v>
      </c>
      <c r="H425" s="99">
        <v>39384</v>
      </c>
      <c r="I425" s="100">
        <f ca="1">DATEDIF(H425,TODAY(),"Y")</f>
        <v>10</v>
      </c>
      <c r="J425" s="101" t="s">
        <v>35</v>
      </c>
      <c r="K425" s="102">
        <v>4</v>
      </c>
      <c r="L425" s="103">
        <v>57936</v>
      </c>
      <c r="M425" s="103"/>
    </row>
    <row r="426" spans="1:13" x14ac:dyDescent="0.25">
      <c r="A426" s="92" t="s">
        <v>435</v>
      </c>
      <c r="B426" s="96" t="s">
        <v>20</v>
      </c>
      <c r="C426" s="92" t="s">
        <v>434</v>
      </c>
      <c r="D426" s="97">
        <v>219245495</v>
      </c>
      <c r="E426" s="98">
        <v>5058256039</v>
      </c>
      <c r="F426" s="92" t="s">
        <v>7</v>
      </c>
      <c r="H426" s="99">
        <v>35481</v>
      </c>
      <c r="I426" s="100">
        <f ca="1">DATEDIF(H426,TODAY(),"Y")</f>
        <v>20</v>
      </c>
      <c r="J426" s="101"/>
      <c r="K426" s="102">
        <v>3</v>
      </c>
      <c r="L426" s="103">
        <v>75972</v>
      </c>
      <c r="M426" s="103"/>
    </row>
    <row r="427" spans="1:13" x14ac:dyDescent="0.25">
      <c r="A427" s="92" t="s">
        <v>131</v>
      </c>
      <c r="B427" s="96" t="s">
        <v>16</v>
      </c>
      <c r="C427" s="92" t="s">
        <v>122</v>
      </c>
      <c r="D427" s="97">
        <v>221347766</v>
      </c>
      <c r="E427" s="98">
        <v>9706853122</v>
      </c>
      <c r="F427" s="92" t="s">
        <v>7</v>
      </c>
      <c r="H427" s="99">
        <v>37126</v>
      </c>
      <c r="I427" s="100">
        <f ca="1">DATEDIF(H427,TODAY(),"Y")</f>
        <v>16</v>
      </c>
      <c r="J427" s="101"/>
      <c r="K427" s="102">
        <v>4</v>
      </c>
      <c r="L427" s="103">
        <v>70860</v>
      </c>
      <c r="M427" s="103"/>
    </row>
    <row r="428" spans="1:13" x14ac:dyDescent="0.25">
      <c r="A428" s="92" t="s">
        <v>650</v>
      </c>
      <c r="B428" s="96" t="s">
        <v>8</v>
      </c>
      <c r="C428" s="92" t="s">
        <v>641</v>
      </c>
      <c r="D428" s="97">
        <v>585815837</v>
      </c>
      <c r="E428" s="98">
        <v>3034983657</v>
      </c>
      <c r="F428" s="92" t="s">
        <v>5</v>
      </c>
      <c r="H428" s="99">
        <v>35050</v>
      </c>
      <c r="I428" s="100">
        <f ca="1">DATEDIF(H428,TODAY(),"Y")</f>
        <v>21</v>
      </c>
      <c r="J428" s="101" t="s">
        <v>14</v>
      </c>
      <c r="K428" s="102">
        <v>4</v>
      </c>
      <c r="L428" s="103">
        <v>22386</v>
      </c>
      <c r="M428" s="103"/>
    </row>
    <row r="429" spans="1:13" x14ac:dyDescent="0.25">
      <c r="A429" s="92" t="s">
        <v>354</v>
      </c>
      <c r="B429" s="96" t="s">
        <v>8</v>
      </c>
      <c r="C429" s="92" t="s">
        <v>352</v>
      </c>
      <c r="D429" s="97">
        <v>468953266</v>
      </c>
      <c r="E429" s="98">
        <v>9702126707</v>
      </c>
      <c r="F429" s="92" t="s">
        <v>11</v>
      </c>
      <c r="H429" s="99">
        <v>34797</v>
      </c>
      <c r="I429" s="100">
        <f ca="1">DATEDIF(H429,TODAY(),"Y")</f>
        <v>22</v>
      </c>
      <c r="J429" s="101" t="s">
        <v>4</v>
      </c>
      <c r="K429" s="102">
        <v>5</v>
      </c>
      <c r="L429" s="103">
        <v>58260</v>
      </c>
      <c r="M429" s="103"/>
    </row>
    <row r="430" spans="1:13" x14ac:dyDescent="0.25">
      <c r="A430" s="92" t="s">
        <v>125</v>
      </c>
      <c r="B430" s="96" t="s">
        <v>20</v>
      </c>
      <c r="C430" s="92" t="s">
        <v>122</v>
      </c>
      <c r="D430" s="97">
        <v>718930584</v>
      </c>
      <c r="E430" s="98">
        <v>7195804771</v>
      </c>
      <c r="F430" s="92" t="s">
        <v>5</v>
      </c>
      <c r="H430" s="99">
        <v>37252</v>
      </c>
      <c r="I430" s="100">
        <f ca="1">DATEDIF(H430,TODAY(),"Y")</f>
        <v>15</v>
      </c>
      <c r="J430" s="101" t="s">
        <v>4</v>
      </c>
      <c r="K430" s="102">
        <v>2</v>
      </c>
      <c r="L430" s="103">
        <v>41976</v>
      </c>
      <c r="M430" s="103"/>
    </row>
    <row r="431" spans="1:13" x14ac:dyDescent="0.25">
      <c r="A431" s="92" t="s">
        <v>698</v>
      </c>
      <c r="B431" s="96" t="s">
        <v>8</v>
      </c>
      <c r="C431" s="92" t="s">
        <v>680</v>
      </c>
      <c r="D431" s="97">
        <v>129397083</v>
      </c>
      <c r="E431" s="98">
        <v>7191391475</v>
      </c>
      <c r="F431" s="92" t="s">
        <v>11</v>
      </c>
      <c r="H431" s="99">
        <v>41652</v>
      </c>
      <c r="I431" s="100">
        <f ca="1">DATEDIF(H431,TODAY(),"Y")</f>
        <v>3</v>
      </c>
      <c r="J431" s="101" t="s">
        <v>27</v>
      </c>
      <c r="K431" s="102">
        <v>5</v>
      </c>
      <c r="L431" s="103">
        <v>82692</v>
      </c>
      <c r="M431" s="103"/>
    </row>
    <row r="432" spans="1:13" x14ac:dyDescent="0.25">
      <c r="A432" s="92" t="s">
        <v>655</v>
      </c>
      <c r="B432" s="96" t="s">
        <v>20</v>
      </c>
      <c r="C432" s="92" t="s">
        <v>641</v>
      </c>
      <c r="D432" s="97">
        <v>863161920</v>
      </c>
      <c r="E432" s="98">
        <v>7193748373</v>
      </c>
      <c r="F432" s="92" t="s">
        <v>11</v>
      </c>
      <c r="H432" s="99">
        <v>37133</v>
      </c>
      <c r="I432" s="100">
        <f ca="1">DATEDIF(H432,TODAY(),"Y")</f>
        <v>16</v>
      </c>
      <c r="J432" s="101" t="s">
        <v>18</v>
      </c>
      <c r="K432" s="102">
        <v>1</v>
      </c>
      <c r="L432" s="103">
        <v>60132</v>
      </c>
      <c r="M432" s="103"/>
    </row>
    <row r="433" spans="1:13" x14ac:dyDescent="0.25">
      <c r="A433" s="92" t="s">
        <v>471</v>
      </c>
      <c r="B433" s="96" t="s">
        <v>8</v>
      </c>
      <c r="C433" s="92" t="s">
        <v>434</v>
      </c>
      <c r="D433" s="97">
        <v>914330398</v>
      </c>
      <c r="E433" s="98">
        <v>5053498222</v>
      </c>
      <c r="F433" s="92" t="s">
        <v>11</v>
      </c>
      <c r="H433" s="99">
        <v>39877</v>
      </c>
      <c r="I433" s="100">
        <f ca="1">DATEDIF(H433,TODAY(),"Y")</f>
        <v>8</v>
      </c>
      <c r="J433" s="101" t="s">
        <v>18</v>
      </c>
      <c r="K433" s="102">
        <v>1</v>
      </c>
      <c r="L433" s="103">
        <v>78864</v>
      </c>
      <c r="M433" s="103"/>
    </row>
    <row r="434" spans="1:13" x14ac:dyDescent="0.25">
      <c r="A434" s="92" t="s">
        <v>449</v>
      </c>
      <c r="B434" s="96" t="s">
        <v>2</v>
      </c>
      <c r="C434" s="92" t="s">
        <v>434</v>
      </c>
      <c r="D434" s="97">
        <v>523758324</v>
      </c>
      <c r="E434" s="98">
        <v>9701308831</v>
      </c>
      <c r="F434" s="92" t="s">
        <v>11</v>
      </c>
      <c r="H434" s="99">
        <v>36417</v>
      </c>
      <c r="I434" s="100">
        <f ca="1">DATEDIF(H434,TODAY(),"Y")</f>
        <v>18</v>
      </c>
      <c r="J434" s="101" t="s">
        <v>4</v>
      </c>
      <c r="K434" s="102">
        <v>4</v>
      </c>
      <c r="L434" s="103">
        <v>71184</v>
      </c>
      <c r="M434" s="103"/>
    </row>
    <row r="435" spans="1:13" x14ac:dyDescent="0.25">
      <c r="A435" s="92" t="s">
        <v>96</v>
      </c>
      <c r="B435" s="96" t="s">
        <v>20</v>
      </c>
      <c r="C435" s="92" t="s">
        <v>24</v>
      </c>
      <c r="D435" s="97">
        <v>750006979</v>
      </c>
      <c r="E435" s="98">
        <v>5058444054</v>
      </c>
      <c r="F435" s="92" t="s">
        <v>5</v>
      </c>
      <c r="H435" s="99">
        <v>35098</v>
      </c>
      <c r="I435" s="100">
        <f ca="1">DATEDIF(H435,TODAY(),"Y")</f>
        <v>21</v>
      </c>
      <c r="J435" s="101" t="s">
        <v>27</v>
      </c>
      <c r="K435" s="102">
        <v>3</v>
      </c>
      <c r="L435" s="103">
        <v>33252</v>
      </c>
      <c r="M435" s="103"/>
    </row>
    <row r="436" spans="1:13" x14ac:dyDescent="0.25">
      <c r="A436" s="92" t="s">
        <v>510</v>
      </c>
      <c r="B436" s="96" t="s">
        <v>49</v>
      </c>
      <c r="C436" s="92" t="s">
        <v>434</v>
      </c>
      <c r="D436" s="97">
        <v>366740174</v>
      </c>
      <c r="E436" s="98">
        <v>5051549933</v>
      </c>
      <c r="F436" s="92" t="s">
        <v>0</v>
      </c>
      <c r="H436" s="99">
        <v>35221</v>
      </c>
      <c r="I436" s="100">
        <f ca="1">DATEDIF(H436,TODAY(),"Y")</f>
        <v>21</v>
      </c>
      <c r="J436" s="101"/>
      <c r="K436" s="102">
        <v>1</v>
      </c>
      <c r="L436" s="103">
        <v>36499</v>
      </c>
      <c r="M436" s="103"/>
    </row>
    <row r="437" spans="1:13" x14ac:dyDescent="0.25">
      <c r="A437" s="92" t="s">
        <v>746</v>
      </c>
      <c r="B437" s="96" t="s">
        <v>20</v>
      </c>
      <c r="C437" s="92" t="s">
        <v>745</v>
      </c>
      <c r="D437" s="97">
        <v>216607562</v>
      </c>
      <c r="E437" s="98">
        <v>9701593705</v>
      </c>
      <c r="F437" s="92" t="s">
        <v>11</v>
      </c>
      <c r="H437" s="99">
        <v>36515</v>
      </c>
      <c r="I437" s="100">
        <f ca="1">DATEDIF(H437,TODAY(),"Y")</f>
        <v>17</v>
      </c>
      <c r="J437" s="101" t="s">
        <v>18</v>
      </c>
      <c r="K437" s="102">
        <v>2</v>
      </c>
      <c r="L437" s="103">
        <v>59232</v>
      </c>
      <c r="M437" s="103"/>
    </row>
    <row r="438" spans="1:13" x14ac:dyDescent="0.25">
      <c r="A438" s="92" t="s">
        <v>483</v>
      </c>
      <c r="B438" s="96" t="s">
        <v>8</v>
      </c>
      <c r="C438" s="92" t="s">
        <v>434</v>
      </c>
      <c r="D438" s="97">
        <v>559376297</v>
      </c>
      <c r="E438" s="98">
        <v>9704888110</v>
      </c>
      <c r="F438" s="92" t="s">
        <v>11</v>
      </c>
      <c r="H438" s="99">
        <v>37487</v>
      </c>
      <c r="I438" s="100">
        <f ca="1">DATEDIF(H438,TODAY(),"Y")</f>
        <v>15</v>
      </c>
      <c r="J438" s="101" t="s">
        <v>4</v>
      </c>
      <c r="K438" s="102">
        <v>2</v>
      </c>
      <c r="L438" s="103">
        <v>42984</v>
      </c>
      <c r="M438" s="103"/>
    </row>
    <row r="439" spans="1:13" x14ac:dyDescent="0.25">
      <c r="A439" s="92" t="s">
        <v>443</v>
      </c>
      <c r="B439" s="96" t="s">
        <v>16</v>
      </c>
      <c r="C439" s="92" t="s">
        <v>434</v>
      </c>
      <c r="D439" s="97">
        <v>772163640</v>
      </c>
      <c r="E439" s="98">
        <v>9702474315</v>
      </c>
      <c r="F439" s="92" t="s">
        <v>11</v>
      </c>
      <c r="H439" s="99">
        <v>37500</v>
      </c>
      <c r="I439" s="100">
        <f ca="1">DATEDIF(H439,TODAY(),"Y")</f>
        <v>15</v>
      </c>
      <c r="J439" s="101" t="s">
        <v>4</v>
      </c>
      <c r="K439" s="102">
        <v>3</v>
      </c>
      <c r="L439" s="103">
        <v>80736</v>
      </c>
      <c r="M439" s="103"/>
    </row>
    <row r="440" spans="1:13" x14ac:dyDescent="0.25">
      <c r="A440" s="92" t="s">
        <v>394</v>
      </c>
      <c r="B440" s="96" t="s">
        <v>8</v>
      </c>
      <c r="C440" s="92" t="s">
        <v>374</v>
      </c>
      <c r="D440" s="97">
        <v>157257652</v>
      </c>
      <c r="E440" s="98">
        <v>7193262077</v>
      </c>
      <c r="F440" s="92" t="s">
        <v>7</v>
      </c>
      <c r="H440" s="99">
        <v>37759</v>
      </c>
      <c r="I440" s="100">
        <f ca="1">DATEDIF(H440,TODAY(),"Y")</f>
        <v>14</v>
      </c>
      <c r="J440" s="101"/>
      <c r="K440" s="102">
        <v>4</v>
      </c>
      <c r="L440" s="103">
        <v>60240</v>
      </c>
      <c r="M440" s="103"/>
    </row>
    <row r="441" spans="1:13" x14ac:dyDescent="0.25">
      <c r="A441" s="92" t="s">
        <v>351</v>
      </c>
      <c r="B441" s="96" t="s">
        <v>8</v>
      </c>
      <c r="C441" s="92" t="s">
        <v>347</v>
      </c>
      <c r="D441" s="97">
        <v>974912089</v>
      </c>
      <c r="E441" s="98">
        <v>9702601200</v>
      </c>
      <c r="F441" s="92" t="s">
        <v>11</v>
      </c>
      <c r="H441" s="99">
        <v>35870</v>
      </c>
      <c r="I441" s="100">
        <f ca="1">DATEDIF(H441,TODAY(),"Y")</f>
        <v>19</v>
      </c>
      <c r="J441" s="101" t="s">
        <v>4</v>
      </c>
      <c r="K441" s="102">
        <v>1</v>
      </c>
      <c r="L441" s="103">
        <v>75828</v>
      </c>
      <c r="M441" s="103"/>
    </row>
    <row r="442" spans="1:13" x14ac:dyDescent="0.25">
      <c r="A442" s="92" t="s">
        <v>550</v>
      </c>
      <c r="B442" s="96" t="s">
        <v>16</v>
      </c>
      <c r="C442" s="92" t="s">
        <v>434</v>
      </c>
      <c r="D442" s="97">
        <v>416394493</v>
      </c>
      <c r="E442" s="98">
        <v>3035228252</v>
      </c>
      <c r="F442" s="92" t="s">
        <v>11</v>
      </c>
      <c r="H442" s="99">
        <v>36994</v>
      </c>
      <c r="I442" s="100">
        <f ca="1">DATEDIF(H442,TODAY(),"Y")</f>
        <v>16</v>
      </c>
      <c r="J442" s="101" t="s">
        <v>27</v>
      </c>
      <c r="K442" s="102">
        <v>5</v>
      </c>
      <c r="L442" s="103">
        <v>66540</v>
      </c>
      <c r="M442" s="103"/>
    </row>
    <row r="443" spans="1:13" x14ac:dyDescent="0.25">
      <c r="A443" s="92" t="s">
        <v>475</v>
      </c>
      <c r="B443" s="96" t="s">
        <v>8</v>
      </c>
      <c r="C443" s="92" t="s">
        <v>434</v>
      </c>
      <c r="D443" s="97">
        <v>565952209</v>
      </c>
      <c r="E443" s="98">
        <v>9702889972</v>
      </c>
      <c r="F443" s="92" t="s">
        <v>11</v>
      </c>
      <c r="H443" s="99">
        <v>36027</v>
      </c>
      <c r="I443" s="100">
        <f ca="1">DATEDIF(H443,TODAY(),"Y")</f>
        <v>19</v>
      </c>
      <c r="J443" s="101" t="s">
        <v>18</v>
      </c>
      <c r="K443" s="102">
        <v>4</v>
      </c>
      <c r="L443" s="103">
        <v>80460</v>
      </c>
      <c r="M443" s="103"/>
    </row>
    <row r="444" spans="1:13" x14ac:dyDescent="0.25">
      <c r="A444" s="92" t="s">
        <v>712</v>
      </c>
      <c r="B444" s="96" t="s">
        <v>16</v>
      </c>
      <c r="C444" s="92" t="s">
        <v>680</v>
      </c>
      <c r="D444" s="97">
        <v>126492342</v>
      </c>
      <c r="E444" s="98">
        <v>9706299247</v>
      </c>
      <c r="F444" s="92" t="s">
        <v>0</v>
      </c>
      <c r="H444" s="99">
        <v>37115</v>
      </c>
      <c r="I444" s="100">
        <f ca="1">DATEDIF(H444,TODAY(),"Y")</f>
        <v>16</v>
      </c>
      <c r="J444" s="101"/>
      <c r="K444" s="102">
        <v>5</v>
      </c>
      <c r="L444" s="103">
        <v>22200</v>
      </c>
      <c r="M444" s="103"/>
    </row>
    <row r="445" spans="1:13" x14ac:dyDescent="0.25">
      <c r="A445" s="92" t="s">
        <v>558</v>
      </c>
      <c r="B445" s="96" t="s">
        <v>20</v>
      </c>
      <c r="C445" s="92" t="s">
        <v>434</v>
      </c>
      <c r="D445" s="97">
        <v>569701716</v>
      </c>
      <c r="E445" s="98">
        <v>9707461285</v>
      </c>
      <c r="F445" s="92" t="s">
        <v>5</v>
      </c>
      <c r="H445" s="99">
        <v>37233</v>
      </c>
      <c r="I445" s="100">
        <f ca="1">DATEDIF(H445,TODAY(),"Y")</f>
        <v>15</v>
      </c>
      <c r="J445" s="101" t="s">
        <v>27</v>
      </c>
      <c r="K445" s="102">
        <v>2</v>
      </c>
      <c r="L445" s="103">
        <v>26004</v>
      </c>
      <c r="M445" s="103"/>
    </row>
    <row r="446" spans="1:13" x14ac:dyDescent="0.25">
      <c r="A446" s="92" t="s">
        <v>448</v>
      </c>
      <c r="B446" s="96" t="s">
        <v>8</v>
      </c>
      <c r="C446" s="92" t="s">
        <v>434</v>
      </c>
      <c r="D446" s="97">
        <v>114005397</v>
      </c>
      <c r="E446" s="98">
        <v>5054694617</v>
      </c>
      <c r="F446" s="92" t="s">
        <v>7</v>
      </c>
      <c r="H446" s="99">
        <v>40245</v>
      </c>
      <c r="I446" s="100">
        <f ca="1">DATEDIF(H446,TODAY(),"Y")</f>
        <v>7</v>
      </c>
      <c r="J446" s="101"/>
      <c r="K446" s="102">
        <v>2</v>
      </c>
      <c r="L446" s="103">
        <v>76620</v>
      </c>
      <c r="M446" s="103"/>
    </row>
    <row r="447" spans="1:13" x14ac:dyDescent="0.25">
      <c r="A447" s="92" t="s">
        <v>453</v>
      </c>
      <c r="B447" s="96" t="s">
        <v>49</v>
      </c>
      <c r="C447" s="92" t="s">
        <v>434</v>
      </c>
      <c r="D447" s="97">
        <v>312019803</v>
      </c>
      <c r="E447" s="98">
        <v>7197961953</v>
      </c>
      <c r="F447" s="92" t="s">
        <v>11</v>
      </c>
      <c r="H447" s="99">
        <v>38285</v>
      </c>
      <c r="I447" s="100">
        <f ca="1">DATEDIF(H447,TODAY(),"Y")</f>
        <v>13</v>
      </c>
      <c r="J447" s="101" t="s">
        <v>18</v>
      </c>
      <c r="K447" s="102">
        <v>4</v>
      </c>
      <c r="L447" s="103">
        <v>30372</v>
      </c>
      <c r="M447" s="103"/>
    </row>
    <row r="448" spans="1:13" x14ac:dyDescent="0.25">
      <c r="A448" s="92" t="s">
        <v>520</v>
      </c>
      <c r="B448" s="96" t="s">
        <v>16</v>
      </c>
      <c r="C448" s="92" t="s">
        <v>434</v>
      </c>
      <c r="D448" s="97">
        <v>661850671</v>
      </c>
      <c r="E448" s="98">
        <v>9708405900</v>
      </c>
      <c r="F448" s="92" t="s">
        <v>0</v>
      </c>
      <c r="H448" s="99">
        <v>36885</v>
      </c>
      <c r="I448" s="100">
        <f ca="1">DATEDIF(H448,TODAY(),"Y")</f>
        <v>16</v>
      </c>
      <c r="J448" s="101"/>
      <c r="K448" s="102">
        <v>3</v>
      </c>
      <c r="L448" s="103">
        <v>35011</v>
      </c>
      <c r="M448" s="103"/>
    </row>
    <row r="449" spans="1:13" x14ac:dyDescent="0.25">
      <c r="A449" s="92" t="s">
        <v>132</v>
      </c>
      <c r="B449" s="96" t="s">
        <v>20</v>
      </c>
      <c r="C449" s="92" t="s">
        <v>122</v>
      </c>
      <c r="D449" s="97">
        <v>644489557</v>
      </c>
      <c r="E449" s="98">
        <v>3036532463</v>
      </c>
      <c r="F449" s="92" t="s">
        <v>11</v>
      </c>
      <c r="H449" s="99">
        <v>37068</v>
      </c>
      <c r="I449" s="100">
        <f ca="1">DATEDIF(H449,TODAY(),"Y")</f>
        <v>16</v>
      </c>
      <c r="J449" s="101" t="s">
        <v>35</v>
      </c>
      <c r="K449" s="102">
        <v>1</v>
      </c>
      <c r="L449" s="103">
        <v>94740</v>
      </c>
      <c r="M449" s="103"/>
    </row>
    <row r="450" spans="1:13" x14ac:dyDescent="0.25">
      <c r="A450" s="92" t="s">
        <v>156</v>
      </c>
      <c r="B450" s="96" t="s">
        <v>20</v>
      </c>
      <c r="C450" s="92" t="s">
        <v>122</v>
      </c>
      <c r="D450" s="97">
        <v>180832423</v>
      </c>
      <c r="E450" s="98">
        <v>9708097539</v>
      </c>
      <c r="F450" s="92" t="s">
        <v>11</v>
      </c>
      <c r="H450" s="99">
        <v>37134</v>
      </c>
      <c r="I450" s="100">
        <f ca="1">DATEDIF(H450,TODAY(),"Y")</f>
        <v>16</v>
      </c>
      <c r="J450" s="101" t="s">
        <v>14</v>
      </c>
      <c r="K450" s="102">
        <v>2</v>
      </c>
      <c r="L450" s="103">
        <v>95532</v>
      </c>
      <c r="M450" s="103"/>
    </row>
    <row r="451" spans="1:13" x14ac:dyDescent="0.25">
      <c r="A451" s="92" t="s">
        <v>439</v>
      </c>
      <c r="B451" s="96" t="s">
        <v>16</v>
      </c>
      <c r="C451" s="92" t="s">
        <v>434</v>
      </c>
      <c r="D451" s="97">
        <v>427260216</v>
      </c>
      <c r="E451" s="98">
        <v>7198999194</v>
      </c>
      <c r="F451" s="92" t="s">
        <v>5</v>
      </c>
      <c r="H451" s="99">
        <v>35219</v>
      </c>
      <c r="I451" s="100">
        <f ca="1">DATEDIF(H451,TODAY(),"Y")</f>
        <v>21</v>
      </c>
      <c r="J451" s="101" t="s">
        <v>35</v>
      </c>
      <c r="K451" s="102">
        <v>4</v>
      </c>
      <c r="L451" s="103">
        <v>22674</v>
      </c>
      <c r="M451" s="103"/>
    </row>
    <row r="452" spans="1:13" x14ac:dyDescent="0.25">
      <c r="A452" s="92" t="s">
        <v>68</v>
      </c>
      <c r="B452" s="96" t="s">
        <v>8</v>
      </c>
      <c r="C452" s="92" t="s">
        <v>24</v>
      </c>
      <c r="D452" s="97">
        <v>763182349</v>
      </c>
      <c r="E452" s="98">
        <v>5057780776</v>
      </c>
      <c r="F452" s="92" t="s">
        <v>7</v>
      </c>
      <c r="H452" s="99">
        <v>35182</v>
      </c>
      <c r="I452" s="100">
        <f ca="1">DATEDIF(H452,TODAY(),"Y")</f>
        <v>21</v>
      </c>
      <c r="J452" s="101"/>
      <c r="K452" s="102">
        <v>3</v>
      </c>
      <c r="L452" s="103">
        <v>90660</v>
      </c>
      <c r="M452" s="103"/>
    </row>
    <row r="453" spans="1:13" x14ac:dyDescent="0.25">
      <c r="A453" s="92" t="s">
        <v>592</v>
      </c>
      <c r="B453" s="96" t="s">
        <v>49</v>
      </c>
      <c r="C453" s="92" t="s">
        <v>587</v>
      </c>
      <c r="D453" s="97">
        <v>477110649</v>
      </c>
      <c r="E453" s="98">
        <v>5051351512</v>
      </c>
      <c r="F453" s="92" t="s">
        <v>11</v>
      </c>
      <c r="H453" s="99">
        <v>38099</v>
      </c>
      <c r="I453" s="100">
        <f ca="1">DATEDIF(H453,TODAY(),"Y")</f>
        <v>13</v>
      </c>
      <c r="J453" s="101" t="s">
        <v>35</v>
      </c>
      <c r="K453" s="102">
        <v>1</v>
      </c>
      <c r="L453" s="103">
        <v>54180</v>
      </c>
      <c r="M453" s="103"/>
    </row>
    <row r="454" spans="1:13" x14ac:dyDescent="0.25">
      <c r="A454" s="92" t="s">
        <v>438</v>
      </c>
      <c r="B454" s="96" t="s">
        <v>20</v>
      </c>
      <c r="C454" s="92" t="s">
        <v>434</v>
      </c>
      <c r="D454" s="97">
        <v>910964196</v>
      </c>
      <c r="E454" s="98">
        <v>9704361873</v>
      </c>
      <c r="F454" s="92" t="s">
        <v>7</v>
      </c>
      <c r="H454" s="99">
        <v>34875</v>
      </c>
      <c r="I454" s="100">
        <f ca="1">DATEDIF(H454,TODAY(),"Y")</f>
        <v>22</v>
      </c>
      <c r="J454" s="101"/>
      <c r="K454" s="102">
        <v>2</v>
      </c>
      <c r="L454" s="103">
        <v>59436</v>
      </c>
      <c r="M454" s="103"/>
    </row>
    <row r="455" spans="1:13" x14ac:dyDescent="0.25">
      <c r="A455" s="92" t="s">
        <v>657</v>
      </c>
      <c r="B455" s="96" t="s">
        <v>20</v>
      </c>
      <c r="C455" s="92" t="s">
        <v>641</v>
      </c>
      <c r="D455" s="97">
        <v>469591073</v>
      </c>
      <c r="E455" s="98">
        <v>9703327522</v>
      </c>
      <c r="F455" s="92" t="s">
        <v>11</v>
      </c>
      <c r="H455" s="99">
        <v>38169</v>
      </c>
      <c r="I455" s="100">
        <f ca="1">DATEDIF(H455,TODAY(),"Y")</f>
        <v>13</v>
      </c>
      <c r="J455" s="101" t="s">
        <v>27</v>
      </c>
      <c r="K455" s="102">
        <v>4</v>
      </c>
      <c r="L455" s="103">
        <v>73380</v>
      </c>
      <c r="M455" s="103"/>
    </row>
    <row r="456" spans="1:13" x14ac:dyDescent="0.25">
      <c r="A456" s="92" t="s">
        <v>149</v>
      </c>
      <c r="B456" s="96" t="s">
        <v>2</v>
      </c>
      <c r="C456" s="92" t="s">
        <v>122</v>
      </c>
      <c r="D456" s="97">
        <v>781472289</v>
      </c>
      <c r="E456" s="98">
        <v>7198502926</v>
      </c>
      <c r="F456" s="92" t="s">
        <v>11</v>
      </c>
      <c r="H456" s="99">
        <v>34604</v>
      </c>
      <c r="I456" s="100">
        <f ca="1">DATEDIF(H456,TODAY(),"Y")</f>
        <v>23</v>
      </c>
      <c r="J456" s="101" t="s">
        <v>18</v>
      </c>
      <c r="K456" s="102">
        <v>3</v>
      </c>
      <c r="L456" s="103">
        <v>75660</v>
      </c>
      <c r="M456" s="103"/>
    </row>
    <row r="457" spans="1:13" x14ac:dyDescent="0.25">
      <c r="A457" s="92" t="s">
        <v>619</v>
      </c>
      <c r="B457" s="96" t="s">
        <v>49</v>
      </c>
      <c r="C457" s="92" t="s">
        <v>596</v>
      </c>
      <c r="D457" s="97">
        <v>279591317</v>
      </c>
      <c r="E457" s="98">
        <v>7192381391</v>
      </c>
      <c r="F457" s="92" t="s">
        <v>0</v>
      </c>
      <c r="H457" s="99">
        <v>37319</v>
      </c>
      <c r="I457" s="100">
        <f ca="1">DATEDIF(H457,TODAY(),"Y")</f>
        <v>15</v>
      </c>
      <c r="J457" s="101"/>
      <c r="K457" s="102">
        <v>4</v>
      </c>
      <c r="L457" s="103">
        <v>46522</v>
      </c>
      <c r="M457" s="103"/>
    </row>
    <row r="458" spans="1:13" x14ac:dyDescent="0.25">
      <c r="A458" s="92" t="s">
        <v>22</v>
      </c>
      <c r="B458" s="96" t="s">
        <v>20</v>
      </c>
      <c r="C458" s="92" t="s">
        <v>15</v>
      </c>
      <c r="D458" s="97">
        <v>510700395</v>
      </c>
      <c r="E458" s="98">
        <v>3036690862</v>
      </c>
      <c r="F458" s="92" t="s">
        <v>11</v>
      </c>
      <c r="H458" s="99">
        <v>38047</v>
      </c>
      <c r="I458" s="100">
        <f ca="1">DATEDIF(H458,TODAY(),"Y")</f>
        <v>13</v>
      </c>
      <c r="J458" s="101" t="s">
        <v>4</v>
      </c>
      <c r="K458" s="102">
        <v>5</v>
      </c>
      <c r="L458" s="103">
        <v>76404</v>
      </c>
      <c r="M458" s="103"/>
    </row>
    <row r="459" spans="1:13" x14ac:dyDescent="0.25">
      <c r="A459" s="92" t="s">
        <v>364</v>
      </c>
      <c r="B459" s="96" t="s">
        <v>16</v>
      </c>
      <c r="C459" s="92" t="s">
        <v>352</v>
      </c>
      <c r="D459" s="97">
        <v>261486180</v>
      </c>
      <c r="E459" s="98">
        <v>7192523567</v>
      </c>
      <c r="F459" s="92" t="s">
        <v>7</v>
      </c>
      <c r="H459" s="99">
        <v>38292</v>
      </c>
      <c r="I459" s="100">
        <f ca="1">DATEDIF(H459,TODAY(),"Y")</f>
        <v>13</v>
      </c>
      <c r="J459" s="101"/>
      <c r="K459" s="102">
        <v>3</v>
      </c>
      <c r="L459" s="103">
        <v>35448</v>
      </c>
      <c r="M459" s="103"/>
    </row>
    <row r="460" spans="1:13" x14ac:dyDescent="0.25">
      <c r="A460" s="92" t="s">
        <v>418</v>
      </c>
      <c r="B460" s="96" t="s">
        <v>16</v>
      </c>
      <c r="C460" s="92" t="s">
        <v>374</v>
      </c>
      <c r="D460" s="97">
        <v>738946277</v>
      </c>
      <c r="E460" s="98">
        <v>3034331646</v>
      </c>
      <c r="F460" s="92" t="s">
        <v>11</v>
      </c>
      <c r="H460" s="99">
        <v>34279</v>
      </c>
      <c r="I460" s="100">
        <f ca="1">DATEDIF(H460,TODAY(),"Y")</f>
        <v>24</v>
      </c>
      <c r="J460" s="101" t="s">
        <v>35</v>
      </c>
      <c r="K460" s="102">
        <v>5</v>
      </c>
      <c r="L460" s="103">
        <v>37512</v>
      </c>
      <c r="M460" s="103"/>
    </row>
    <row r="461" spans="1:13" x14ac:dyDescent="0.25">
      <c r="A461" s="92" t="s">
        <v>57</v>
      </c>
      <c r="B461" s="96" t="s">
        <v>16</v>
      </c>
      <c r="C461" s="92" t="s">
        <v>24</v>
      </c>
      <c r="D461" s="97">
        <v>877574472</v>
      </c>
      <c r="E461" s="98">
        <v>9704100997</v>
      </c>
      <c r="F461" s="92" t="s">
        <v>7</v>
      </c>
      <c r="H461" s="99">
        <v>34457</v>
      </c>
      <c r="I461" s="100">
        <f ca="1">DATEDIF(H461,TODAY(),"Y")</f>
        <v>23</v>
      </c>
      <c r="J461" s="101"/>
      <c r="K461" s="102">
        <v>5</v>
      </c>
      <c r="L461" s="103">
        <v>41616</v>
      </c>
      <c r="M461" s="103"/>
    </row>
    <row r="462" spans="1:13" x14ac:dyDescent="0.25">
      <c r="A462" s="92" t="s">
        <v>511</v>
      </c>
      <c r="B462" s="96" t="s">
        <v>8</v>
      </c>
      <c r="C462" s="92" t="s">
        <v>434</v>
      </c>
      <c r="D462" s="97">
        <v>110547055</v>
      </c>
      <c r="E462" s="98">
        <v>7196966637</v>
      </c>
      <c r="F462" s="92" t="s">
        <v>5</v>
      </c>
      <c r="H462" s="99">
        <v>37416</v>
      </c>
      <c r="I462" s="100">
        <f ca="1">DATEDIF(H462,TODAY(),"Y")</f>
        <v>15</v>
      </c>
      <c r="J462" s="101" t="s">
        <v>18</v>
      </c>
      <c r="K462" s="102">
        <v>1</v>
      </c>
      <c r="L462" s="103">
        <v>13278</v>
      </c>
      <c r="M462" s="103"/>
    </row>
    <row r="463" spans="1:13" x14ac:dyDescent="0.25">
      <c r="A463" s="92" t="s">
        <v>152</v>
      </c>
      <c r="B463" s="96" t="s">
        <v>16</v>
      </c>
      <c r="C463" s="92" t="s">
        <v>122</v>
      </c>
      <c r="D463" s="97">
        <v>855135948</v>
      </c>
      <c r="E463" s="98">
        <v>3036408497</v>
      </c>
      <c r="F463" s="92" t="s">
        <v>11</v>
      </c>
      <c r="H463" s="99">
        <v>40871</v>
      </c>
      <c r="I463" s="100">
        <f ca="1">DATEDIF(H463,TODAY(),"Y")</f>
        <v>6</v>
      </c>
      <c r="J463" s="101" t="s">
        <v>18</v>
      </c>
      <c r="K463" s="102">
        <v>2</v>
      </c>
      <c r="L463" s="103">
        <v>86472</v>
      </c>
      <c r="M463" s="103"/>
    </row>
    <row r="464" spans="1:13" x14ac:dyDescent="0.25">
      <c r="A464" s="92" t="s">
        <v>710</v>
      </c>
      <c r="B464" s="96" t="s">
        <v>8</v>
      </c>
      <c r="C464" s="92" t="s">
        <v>680</v>
      </c>
      <c r="D464" s="97">
        <v>653843221</v>
      </c>
      <c r="E464" s="98">
        <v>9707713771</v>
      </c>
      <c r="F464" s="92" t="s">
        <v>7</v>
      </c>
      <c r="H464" s="99">
        <v>41015</v>
      </c>
      <c r="I464" s="100">
        <f ca="1">DATEDIF(H464,TODAY(),"Y")</f>
        <v>5</v>
      </c>
      <c r="J464" s="101"/>
      <c r="K464" s="102">
        <v>5</v>
      </c>
      <c r="L464" s="103">
        <v>95352</v>
      </c>
      <c r="M464" s="103"/>
    </row>
    <row r="465" spans="1:13" x14ac:dyDescent="0.25">
      <c r="A465" s="92" t="s">
        <v>327</v>
      </c>
      <c r="B465" s="96" t="s">
        <v>20</v>
      </c>
      <c r="C465" s="92" t="s">
        <v>302</v>
      </c>
      <c r="D465" s="97">
        <v>931977751</v>
      </c>
      <c r="E465" s="98">
        <v>3034471952</v>
      </c>
      <c r="F465" s="92" t="s">
        <v>11</v>
      </c>
      <c r="H465" s="99">
        <v>35957</v>
      </c>
      <c r="I465" s="100">
        <f ca="1">DATEDIF(H465,TODAY(),"Y")</f>
        <v>19</v>
      </c>
      <c r="J465" s="101" t="s">
        <v>4</v>
      </c>
      <c r="K465" s="102">
        <v>5</v>
      </c>
      <c r="L465" s="103">
        <v>30996</v>
      </c>
      <c r="M465" s="103"/>
    </row>
    <row r="466" spans="1:13" x14ac:dyDescent="0.25">
      <c r="A466" s="92" t="s">
        <v>94</v>
      </c>
      <c r="B466" s="96" t="s">
        <v>20</v>
      </c>
      <c r="C466" s="92" t="s">
        <v>24</v>
      </c>
      <c r="D466" s="97">
        <v>308317457</v>
      </c>
      <c r="E466" s="98">
        <v>5052729524</v>
      </c>
      <c r="F466" s="92" t="s">
        <v>11</v>
      </c>
      <c r="H466" s="99">
        <v>41736</v>
      </c>
      <c r="I466" s="100">
        <f ca="1">DATEDIF(H466,TODAY(),"Y")</f>
        <v>3</v>
      </c>
      <c r="J466" s="101" t="s">
        <v>4</v>
      </c>
      <c r="K466" s="102">
        <v>4</v>
      </c>
      <c r="L466" s="103">
        <v>27636</v>
      </c>
      <c r="M466" s="103"/>
    </row>
    <row r="467" spans="1:13" x14ac:dyDescent="0.25">
      <c r="A467" s="92" t="s">
        <v>217</v>
      </c>
      <c r="B467" s="96" t="s">
        <v>8</v>
      </c>
      <c r="C467" s="92" t="s">
        <v>196</v>
      </c>
      <c r="D467" s="97">
        <v>556327593</v>
      </c>
      <c r="E467" s="98">
        <v>3033324762</v>
      </c>
      <c r="F467" s="92" t="s">
        <v>7</v>
      </c>
      <c r="H467" s="99">
        <v>36357</v>
      </c>
      <c r="I467" s="100">
        <f ca="1">DATEDIF(H467,TODAY(),"Y")</f>
        <v>18</v>
      </c>
      <c r="J467" s="101"/>
      <c r="K467" s="102">
        <v>2</v>
      </c>
      <c r="L467" s="103">
        <v>72084</v>
      </c>
      <c r="M467" s="103"/>
    </row>
    <row r="468" spans="1:13" x14ac:dyDescent="0.25">
      <c r="A468" s="92" t="s">
        <v>633</v>
      </c>
      <c r="B468" s="96" t="s">
        <v>8</v>
      </c>
      <c r="C468" s="92" t="s">
        <v>596</v>
      </c>
      <c r="D468" s="97">
        <v>541365827</v>
      </c>
      <c r="E468" s="98">
        <v>9705317859</v>
      </c>
      <c r="F468" s="92" t="s">
        <v>11</v>
      </c>
      <c r="H468" s="99">
        <v>39191</v>
      </c>
      <c r="I468" s="100">
        <f ca="1">DATEDIF(H468,TODAY(),"Y")</f>
        <v>10</v>
      </c>
      <c r="J468" s="101" t="s">
        <v>27</v>
      </c>
      <c r="K468" s="102">
        <v>1</v>
      </c>
      <c r="L468" s="103">
        <v>78672</v>
      </c>
      <c r="M468" s="103"/>
    </row>
    <row r="469" spans="1:13" x14ac:dyDescent="0.25">
      <c r="A469" s="92" t="s">
        <v>203</v>
      </c>
      <c r="B469" s="96" t="s">
        <v>8</v>
      </c>
      <c r="C469" s="92" t="s">
        <v>196</v>
      </c>
      <c r="D469" s="97">
        <v>160662505</v>
      </c>
      <c r="E469" s="98">
        <v>5056427045</v>
      </c>
      <c r="F469" s="92" t="s">
        <v>7</v>
      </c>
      <c r="H469" s="99">
        <v>38582</v>
      </c>
      <c r="I469" s="100">
        <f ca="1">DATEDIF(H469,TODAY(),"Y")</f>
        <v>12</v>
      </c>
      <c r="J469" s="101"/>
      <c r="K469" s="102">
        <v>3</v>
      </c>
      <c r="L469" s="103">
        <v>73896</v>
      </c>
      <c r="M469" s="103"/>
    </row>
    <row r="470" spans="1:13" x14ac:dyDescent="0.25">
      <c r="A470" s="92" t="s">
        <v>259</v>
      </c>
      <c r="B470" s="96" t="s">
        <v>20</v>
      </c>
      <c r="C470" s="92" t="s">
        <v>196</v>
      </c>
      <c r="D470" s="97">
        <v>330879921</v>
      </c>
      <c r="E470" s="98">
        <v>7195691314</v>
      </c>
      <c r="F470" s="92" t="s">
        <v>11</v>
      </c>
      <c r="H470" s="99">
        <v>37144</v>
      </c>
      <c r="I470" s="100">
        <f ca="1">DATEDIF(H470,TODAY(),"Y")</f>
        <v>16</v>
      </c>
      <c r="J470" s="101" t="s">
        <v>27</v>
      </c>
      <c r="K470" s="102">
        <v>4</v>
      </c>
      <c r="L470" s="103">
        <v>65496</v>
      </c>
      <c r="M470" s="103"/>
    </row>
    <row r="471" spans="1:13" x14ac:dyDescent="0.25">
      <c r="A471" s="92" t="s">
        <v>306</v>
      </c>
      <c r="B471" s="96" t="s">
        <v>8</v>
      </c>
      <c r="C471" s="92" t="s">
        <v>302</v>
      </c>
      <c r="D471" s="97">
        <v>489013842</v>
      </c>
      <c r="E471" s="98">
        <v>5051658481</v>
      </c>
      <c r="F471" s="92" t="s">
        <v>5</v>
      </c>
      <c r="H471" s="99">
        <v>37751</v>
      </c>
      <c r="I471" s="100">
        <f ca="1">DATEDIF(H471,TODAY(),"Y")</f>
        <v>14</v>
      </c>
      <c r="J471" s="101" t="s">
        <v>18</v>
      </c>
      <c r="K471" s="102">
        <v>1</v>
      </c>
      <c r="L471" s="103">
        <v>34806</v>
      </c>
      <c r="M471" s="103"/>
    </row>
    <row r="472" spans="1:13" x14ac:dyDescent="0.25">
      <c r="A472" s="92" t="s">
        <v>437</v>
      </c>
      <c r="B472" s="96" t="s">
        <v>20</v>
      </c>
      <c r="C472" s="92" t="s">
        <v>434</v>
      </c>
      <c r="D472" s="97">
        <v>995858336</v>
      </c>
      <c r="E472" s="98">
        <v>3035035104</v>
      </c>
      <c r="F472" s="92" t="s">
        <v>7</v>
      </c>
      <c r="H472" s="99">
        <v>41526</v>
      </c>
      <c r="I472" s="100">
        <f ca="1">DATEDIF(H472,TODAY(),"Y")</f>
        <v>4</v>
      </c>
      <c r="J472" s="101"/>
      <c r="K472" s="102">
        <v>1</v>
      </c>
      <c r="L472" s="103">
        <v>45408</v>
      </c>
      <c r="M472" s="103"/>
    </row>
    <row r="473" spans="1:13" x14ac:dyDescent="0.25">
      <c r="A473" s="92" t="s">
        <v>106</v>
      </c>
      <c r="B473" s="96" t="s">
        <v>12</v>
      </c>
      <c r="C473" s="92" t="s">
        <v>24</v>
      </c>
      <c r="D473" s="97">
        <v>120361975</v>
      </c>
      <c r="E473" s="98">
        <v>5051789943</v>
      </c>
      <c r="F473" s="92" t="s">
        <v>11</v>
      </c>
      <c r="H473" s="99">
        <v>38551</v>
      </c>
      <c r="I473" s="100">
        <f ca="1">DATEDIF(H473,TODAY(),"Y")</f>
        <v>12</v>
      </c>
      <c r="J473" s="101" t="s">
        <v>14</v>
      </c>
      <c r="K473" s="102">
        <v>2</v>
      </c>
      <c r="L473" s="103">
        <v>72360</v>
      </c>
      <c r="M473" s="103"/>
    </row>
    <row r="474" spans="1:13" x14ac:dyDescent="0.25">
      <c r="A474" s="92" t="s">
        <v>711</v>
      </c>
      <c r="B474" s="96" t="s">
        <v>20</v>
      </c>
      <c r="C474" s="92" t="s">
        <v>680</v>
      </c>
      <c r="D474" s="97">
        <v>631405285</v>
      </c>
      <c r="E474" s="98">
        <v>7197491979</v>
      </c>
      <c r="F474" s="92" t="s">
        <v>11</v>
      </c>
      <c r="H474" s="99">
        <v>34583</v>
      </c>
      <c r="I474" s="100">
        <f ca="1">DATEDIF(H474,TODAY(),"Y")</f>
        <v>23</v>
      </c>
      <c r="J474" s="101" t="s">
        <v>18</v>
      </c>
      <c r="K474" s="102">
        <v>4</v>
      </c>
      <c r="L474" s="103">
        <v>103104</v>
      </c>
      <c r="M474" s="103"/>
    </row>
    <row r="475" spans="1:13" x14ac:dyDescent="0.25">
      <c r="A475" s="92" t="s">
        <v>166</v>
      </c>
      <c r="B475" s="96" t="s">
        <v>49</v>
      </c>
      <c r="C475" s="92" t="s">
        <v>122</v>
      </c>
      <c r="D475" s="97">
        <v>531654742</v>
      </c>
      <c r="E475" s="98">
        <v>5055770085</v>
      </c>
      <c r="F475" s="92" t="s">
        <v>11</v>
      </c>
      <c r="H475" s="99">
        <v>38849</v>
      </c>
      <c r="I475" s="100">
        <f ca="1">DATEDIF(H475,TODAY(),"Y")</f>
        <v>11</v>
      </c>
      <c r="J475" s="101" t="s">
        <v>4</v>
      </c>
      <c r="K475" s="102">
        <v>5</v>
      </c>
      <c r="L475" s="103">
        <v>35052</v>
      </c>
      <c r="M475" s="103"/>
    </row>
    <row r="476" spans="1:13" x14ac:dyDescent="0.25">
      <c r="A476" s="92" t="s">
        <v>146</v>
      </c>
      <c r="B476" s="96" t="s">
        <v>12</v>
      </c>
      <c r="C476" s="92" t="s">
        <v>122</v>
      </c>
      <c r="D476" s="97">
        <v>593584018</v>
      </c>
      <c r="E476" s="98">
        <v>3034626281</v>
      </c>
      <c r="F476" s="92" t="s">
        <v>11</v>
      </c>
      <c r="H476" s="99">
        <v>34510</v>
      </c>
      <c r="I476" s="100">
        <f ca="1">DATEDIF(H476,TODAY(),"Y")</f>
        <v>23</v>
      </c>
      <c r="J476" s="101" t="s">
        <v>4</v>
      </c>
      <c r="K476" s="102">
        <v>4</v>
      </c>
      <c r="L476" s="103">
        <v>81504</v>
      </c>
      <c r="M476" s="103"/>
    </row>
    <row r="477" spans="1:13" x14ac:dyDescent="0.25">
      <c r="A477" s="92" t="s">
        <v>339</v>
      </c>
      <c r="B477" s="96" t="s">
        <v>2</v>
      </c>
      <c r="C477" s="92" t="s">
        <v>302</v>
      </c>
      <c r="D477" s="97">
        <v>443238477</v>
      </c>
      <c r="E477" s="98">
        <v>5058624601</v>
      </c>
      <c r="F477" s="92" t="s">
        <v>11</v>
      </c>
      <c r="H477" s="99">
        <v>40734</v>
      </c>
      <c r="I477" s="100">
        <f ca="1">DATEDIF(H477,TODAY(),"Y")</f>
        <v>6</v>
      </c>
      <c r="J477" s="101" t="s">
        <v>18</v>
      </c>
      <c r="K477" s="102">
        <v>2</v>
      </c>
      <c r="L477" s="103">
        <v>96108</v>
      </c>
      <c r="M477" s="103"/>
    </row>
    <row r="478" spans="1:13" x14ac:dyDescent="0.25">
      <c r="A478" s="92" t="s">
        <v>118</v>
      </c>
      <c r="B478" s="96" t="s">
        <v>49</v>
      </c>
      <c r="C478" s="92" t="s">
        <v>24</v>
      </c>
      <c r="D478" s="97">
        <v>749768847</v>
      </c>
      <c r="E478" s="98">
        <v>5058552110</v>
      </c>
      <c r="F478" s="92" t="s">
        <v>7</v>
      </c>
      <c r="H478" s="99">
        <v>36336</v>
      </c>
      <c r="I478" s="100">
        <f ca="1">DATEDIF(H478,TODAY(),"Y")</f>
        <v>18</v>
      </c>
      <c r="J478" s="101"/>
      <c r="K478" s="102">
        <v>5</v>
      </c>
      <c r="L478" s="103">
        <v>50124</v>
      </c>
      <c r="M478" s="103"/>
    </row>
    <row r="479" spans="1:13" x14ac:dyDescent="0.25">
      <c r="A479" s="92" t="s">
        <v>575</v>
      </c>
      <c r="B479" s="96" t="s">
        <v>20</v>
      </c>
      <c r="C479" s="92" t="s">
        <v>434</v>
      </c>
      <c r="D479" s="97">
        <v>930314379</v>
      </c>
      <c r="E479" s="98">
        <v>7194854867</v>
      </c>
      <c r="F479" s="92" t="s">
        <v>11</v>
      </c>
      <c r="H479" s="99">
        <v>40446</v>
      </c>
      <c r="I479" s="100">
        <f ca="1">DATEDIF(H479,TODAY(),"Y")</f>
        <v>7</v>
      </c>
      <c r="J479" s="101" t="s">
        <v>27</v>
      </c>
      <c r="K479" s="102">
        <v>5</v>
      </c>
      <c r="L479" s="103">
        <v>85788</v>
      </c>
      <c r="M479" s="103"/>
    </row>
    <row r="480" spans="1:13" x14ac:dyDescent="0.25">
      <c r="A480" s="92" t="s">
        <v>695</v>
      </c>
      <c r="B480" s="96" t="s">
        <v>20</v>
      </c>
      <c r="C480" s="92" t="s">
        <v>680</v>
      </c>
      <c r="D480" s="97">
        <v>639314672</v>
      </c>
      <c r="E480" s="98">
        <v>5051919478</v>
      </c>
      <c r="F480" s="92" t="s">
        <v>5</v>
      </c>
      <c r="H480" s="99">
        <v>36898</v>
      </c>
      <c r="I480" s="100">
        <f ca="1">DATEDIF(H480,TODAY(),"Y")</f>
        <v>16</v>
      </c>
      <c r="J480" s="101" t="s">
        <v>14</v>
      </c>
      <c r="K480" s="102">
        <v>4</v>
      </c>
      <c r="L480" s="103">
        <v>28056</v>
      </c>
      <c r="M480" s="103"/>
    </row>
    <row r="481" spans="1:16" x14ac:dyDescent="0.25">
      <c r="A481" s="92" t="s">
        <v>214</v>
      </c>
      <c r="B481" s="96" t="s">
        <v>8</v>
      </c>
      <c r="C481" s="92" t="s">
        <v>196</v>
      </c>
      <c r="D481" s="97">
        <v>468234190</v>
      </c>
      <c r="E481" s="98">
        <v>5051569304</v>
      </c>
      <c r="F481" s="92" t="s">
        <v>11</v>
      </c>
      <c r="H481" s="99">
        <v>36225</v>
      </c>
      <c r="I481" s="100">
        <f ca="1">DATEDIF(H481,TODAY(),"Y")</f>
        <v>18</v>
      </c>
      <c r="J481" s="101" t="s">
        <v>14</v>
      </c>
      <c r="K481" s="102">
        <v>3</v>
      </c>
      <c r="L481" s="103">
        <v>87168</v>
      </c>
      <c r="M481" s="103"/>
    </row>
    <row r="482" spans="1:16" x14ac:dyDescent="0.25">
      <c r="A482" s="92" t="s">
        <v>638</v>
      </c>
      <c r="B482" s="96" t="s">
        <v>16</v>
      </c>
      <c r="C482" s="92" t="s">
        <v>635</v>
      </c>
      <c r="D482" s="97">
        <v>885773638</v>
      </c>
      <c r="E482" s="98">
        <v>3036188082</v>
      </c>
      <c r="F482" s="92" t="s">
        <v>11</v>
      </c>
      <c r="H482" s="99">
        <v>37625</v>
      </c>
      <c r="I482" s="100">
        <f ca="1">DATEDIF(H482,TODAY(),"Y")</f>
        <v>14</v>
      </c>
      <c r="J482" s="101" t="s">
        <v>18</v>
      </c>
      <c r="K482" s="102">
        <v>5</v>
      </c>
      <c r="L482" s="103">
        <v>90072</v>
      </c>
      <c r="M482" s="103"/>
    </row>
    <row r="483" spans="1:16" x14ac:dyDescent="0.25">
      <c r="A483" s="92" t="s">
        <v>99</v>
      </c>
      <c r="B483" s="96" t="s">
        <v>49</v>
      </c>
      <c r="C483" s="92" t="s">
        <v>24</v>
      </c>
      <c r="D483" s="97">
        <v>276873359</v>
      </c>
      <c r="E483" s="98">
        <v>3032304625</v>
      </c>
      <c r="F483" s="92" t="s">
        <v>11</v>
      </c>
      <c r="H483" s="99">
        <v>40227</v>
      </c>
      <c r="I483" s="100">
        <f ca="1">DATEDIF(H483,TODAY(),"Y")</f>
        <v>7</v>
      </c>
      <c r="J483" s="101" t="s">
        <v>27</v>
      </c>
      <c r="K483" s="102">
        <v>2</v>
      </c>
      <c r="L483" s="103">
        <v>30828</v>
      </c>
      <c r="M483" s="103"/>
    </row>
    <row r="484" spans="1:16" x14ac:dyDescent="0.25">
      <c r="A484" s="92" t="s">
        <v>607</v>
      </c>
      <c r="B484" s="96" t="s">
        <v>20</v>
      </c>
      <c r="C484" s="92" t="s">
        <v>596</v>
      </c>
      <c r="D484" s="97">
        <v>571821715</v>
      </c>
      <c r="E484" s="98">
        <v>5057102355</v>
      </c>
      <c r="F484" s="92" t="s">
        <v>11</v>
      </c>
      <c r="H484" s="99">
        <v>36661</v>
      </c>
      <c r="I484" s="100">
        <f ca="1">DATEDIF(H484,TODAY(),"Y")</f>
        <v>17</v>
      </c>
      <c r="J484" s="101" t="s">
        <v>18</v>
      </c>
      <c r="K484" s="102">
        <v>1</v>
      </c>
      <c r="L484" s="103">
        <v>68244</v>
      </c>
      <c r="M484" s="103"/>
    </row>
    <row r="485" spans="1:16" x14ac:dyDescent="0.25">
      <c r="A485" s="92" t="s">
        <v>751</v>
      </c>
      <c r="B485" s="96" t="s">
        <v>20</v>
      </c>
      <c r="C485" s="92" t="s">
        <v>745</v>
      </c>
      <c r="D485" s="97">
        <v>243350742</v>
      </c>
      <c r="E485" s="98">
        <v>3038304204</v>
      </c>
      <c r="F485" s="92" t="s">
        <v>0</v>
      </c>
      <c r="H485" s="99">
        <v>36730</v>
      </c>
      <c r="I485" s="100">
        <f ca="1">DATEDIF(H485,TODAY(),"Y")</f>
        <v>17</v>
      </c>
      <c r="J485" s="101"/>
      <c r="K485" s="102">
        <v>4</v>
      </c>
      <c r="L485" s="103">
        <v>24034</v>
      </c>
      <c r="M485" s="103"/>
    </row>
    <row r="486" spans="1:16" x14ac:dyDescent="0.25">
      <c r="A486" s="92" t="s">
        <v>715</v>
      </c>
      <c r="B486" s="96" t="s">
        <v>8</v>
      </c>
      <c r="C486" s="92" t="s">
        <v>680</v>
      </c>
      <c r="D486" s="97">
        <v>349979288</v>
      </c>
      <c r="E486" s="98">
        <v>3034629972</v>
      </c>
      <c r="F486" s="92" t="s">
        <v>11</v>
      </c>
      <c r="H486" s="99">
        <v>38074</v>
      </c>
      <c r="I486" s="100">
        <f ca="1">DATEDIF(H486,TODAY(),"Y")</f>
        <v>13</v>
      </c>
      <c r="J486" s="101" t="s">
        <v>18</v>
      </c>
      <c r="K486" s="102">
        <v>4</v>
      </c>
      <c r="L486" s="103">
        <v>34380</v>
      </c>
      <c r="M486" s="103"/>
    </row>
    <row r="487" spans="1:16" x14ac:dyDescent="0.25">
      <c r="A487" s="92" t="s">
        <v>739</v>
      </c>
      <c r="B487" s="96" t="s">
        <v>16</v>
      </c>
      <c r="C487" s="92" t="s">
        <v>680</v>
      </c>
      <c r="D487" s="97">
        <v>936730279</v>
      </c>
      <c r="E487" s="98">
        <v>5058033253</v>
      </c>
      <c r="F487" s="92" t="s">
        <v>5</v>
      </c>
      <c r="H487" s="99">
        <v>36573</v>
      </c>
      <c r="I487" s="100">
        <f ca="1">DATEDIF(H487,TODAY(),"Y")</f>
        <v>17</v>
      </c>
      <c r="J487" s="101" t="s">
        <v>27</v>
      </c>
      <c r="K487" s="102">
        <v>4</v>
      </c>
      <c r="L487" s="103">
        <v>58098</v>
      </c>
      <c r="M487" s="103"/>
    </row>
    <row r="488" spans="1:16" x14ac:dyDescent="0.25">
      <c r="A488" s="92" t="s">
        <v>646</v>
      </c>
      <c r="B488" s="96" t="s">
        <v>8</v>
      </c>
      <c r="C488" s="92" t="s">
        <v>641</v>
      </c>
      <c r="D488" s="97">
        <v>828996583</v>
      </c>
      <c r="E488" s="98">
        <v>3031282202</v>
      </c>
      <c r="F488" s="92" t="s">
        <v>0</v>
      </c>
      <c r="H488" s="99">
        <v>34239</v>
      </c>
      <c r="I488" s="100">
        <f ca="1">DATEDIF(H488,TODAY(),"Y")</f>
        <v>24</v>
      </c>
      <c r="J488" s="101"/>
      <c r="K488" s="102">
        <v>5</v>
      </c>
      <c r="L488" s="103">
        <v>17654</v>
      </c>
      <c r="M488" s="103"/>
    </row>
    <row r="489" spans="1:16" x14ac:dyDescent="0.25">
      <c r="A489" s="92" t="s">
        <v>621</v>
      </c>
      <c r="B489" s="96" t="s">
        <v>49</v>
      </c>
      <c r="C489" s="92" t="s">
        <v>596</v>
      </c>
      <c r="D489" s="97">
        <v>171868795</v>
      </c>
      <c r="E489" s="98">
        <v>7194323329</v>
      </c>
      <c r="F489" s="92" t="s">
        <v>11</v>
      </c>
      <c r="H489" s="99">
        <v>34135</v>
      </c>
      <c r="I489" s="100">
        <f ca="1">DATEDIF(H489,TODAY(),"Y")</f>
        <v>24</v>
      </c>
      <c r="J489" s="101" t="s">
        <v>14</v>
      </c>
      <c r="K489" s="102">
        <v>4</v>
      </c>
      <c r="L489" s="103">
        <v>38832</v>
      </c>
      <c r="M489" s="103"/>
      <c r="P489" s="104"/>
    </row>
    <row r="490" spans="1:16" x14ac:dyDescent="0.25">
      <c r="A490" s="92" t="s">
        <v>365</v>
      </c>
      <c r="B490" s="96" t="s">
        <v>8</v>
      </c>
      <c r="C490" s="92" t="s">
        <v>352</v>
      </c>
      <c r="D490" s="97">
        <v>557568959</v>
      </c>
      <c r="E490" s="98">
        <v>5052783818</v>
      </c>
      <c r="F490" s="92" t="s">
        <v>7</v>
      </c>
      <c r="H490" s="99">
        <v>36503</v>
      </c>
      <c r="I490" s="100">
        <f ca="1">DATEDIF(H490,TODAY(),"Y")</f>
        <v>17</v>
      </c>
      <c r="J490" s="101"/>
      <c r="K490" s="102">
        <v>4</v>
      </c>
      <c r="L490" s="103">
        <v>65028</v>
      </c>
      <c r="M490" s="103"/>
    </row>
    <row r="491" spans="1:16" x14ac:dyDescent="0.25">
      <c r="A491" s="92" t="s">
        <v>738</v>
      </c>
      <c r="B491" s="96" t="s">
        <v>16</v>
      </c>
      <c r="C491" s="92" t="s">
        <v>680</v>
      </c>
      <c r="D491" s="97">
        <v>787156286</v>
      </c>
      <c r="E491" s="98">
        <v>3034588703</v>
      </c>
      <c r="F491" s="92" t="s">
        <v>11</v>
      </c>
      <c r="H491" s="99">
        <v>34404</v>
      </c>
      <c r="I491" s="100">
        <f ca="1">DATEDIF(H491,TODAY(),"Y")</f>
        <v>23</v>
      </c>
      <c r="J491" s="101" t="s">
        <v>14</v>
      </c>
      <c r="K491" s="102">
        <v>2</v>
      </c>
      <c r="L491" s="103">
        <v>59772</v>
      </c>
      <c r="M491" s="103"/>
    </row>
    <row r="492" spans="1:16" x14ac:dyDescent="0.25">
      <c r="A492" s="92" t="s">
        <v>665</v>
      </c>
      <c r="B492" s="96" t="s">
        <v>20</v>
      </c>
      <c r="C492" s="92" t="s">
        <v>661</v>
      </c>
      <c r="D492" s="97">
        <v>943671719</v>
      </c>
      <c r="E492" s="98">
        <v>3033517837</v>
      </c>
      <c r="F492" s="92" t="s">
        <v>11</v>
      </c>
      <c r="H492" s="99">
        <v>36505</v>
      </c>
      <c r="I492" s="100">
        <f ca="1">DATEDIF(H492,TODAY(),"Y")</f>
        <v>17</v>
      </c>
      <c r="J492" s="101" t="s">
        <v>18</v>
      </c>
      <c r="K492" s="102">
        <v>3</v>
      </c>
      <c r="L492" s="103">
        <v>27504</v>
      </c>
      <c r="M492" s="103"/>
    </row>
    <row r="493" spans="1:16" x14ac:dyDescent="0.25">
      <c r="A493" s="92" t="s">
        <v>601</v>
      </c>
      <c r="B493" s="96" t="s">
        <v>8</v>
      </c>
      <c r="C493" s="92" t="s">
        <v>596</v>
      </c>
      <c r="D493" s="97">
        <v>659929807</v>
      </c>
      <c r="E493" s="98">
        <v>9703089561</v>
      </c>
      <c r="F493" s="92" t="s">
        <v>11</v>
      </c>
      <c r="H493" s="99">
        <v>39809</v>
      </c>
      <c r="I493" s="100">
        <f ca="1">DATEDIF(H493,TODAY(),"Y")</f>
        <v>8</v>
      </c>
      <c r="J493" s="101" t="s">
        <v>4</v>
      </c>
      <c r="K493" s="102">
        <v>4</v>
      </c>
      <c r="L493" s="103">
        <v>26892</v>
      </c>
      <c r="M493" s="103"/>
    </row>
    <row r="494" spans="1:16" x14ac:dyDescent="0.25">
      <c r="A494" s="92" t="s">
        <v>127</v>
      </c>
      <c r="B494" s="96" t="s">
        <v>8</v>
      </c>
      <c r="C494" s="92" t="s">
        <v>122</v>
      </c>
      <c r="D494" s="97">
        <v>195772503</v>
      </c>
      <c r="E494" s="98">
        <v>9703123940</v>
      </c>
      <c r="F494" s="92" t="s">
        <v>7</v>
      </c>
      <c r="H494" s="99">
        <v>34970</v>
      </c>
      <c r="I494" s="100">
        <f ca="1">DATEDIF(H494,TODAY(),"Y")</f>
        <v>22</v>
      </c>
      <c r="J494" s="101"/>
      <c r="K494" s="102">
        <v>2</v>
      </c>
      <c r="L494" s="103">
        <v>66828</v>
      </c>
      <c r="M494" s="103"/>
    </row>
    <row r="495" spans="1:16" x14ac:dyDescent="0.25">
      <c r="A495" s="117" t="s">
        <v>766</v>
      </c>
      <c r="B495" s="96" t="s">
        <v>12</v>
      </c>
      <c r="C495" s="117" t="s">
        <v>756</v>
      </c>
      <c r="D495" s="118">
        <v>356110882</v>
      </c>
      <c r="E495" s="119">
        <v>9707936742</v>
      </c>
      <c r="F495" s="117" t="s">
        <v>5</v>
      </c>
      <c r="G495" s="117"/>
      <c r="H495" s="99">
        <v>37273</v>
      </c>
      <c r="I495" s="100">
        <f ca="1">DATEDIF(H495,TODAY(),"Y")</f>
        <v>15</v>
      </c>
      <c r="J495" s="101" t="s">
        <v>4</v>
      </c>
      <c r="K495" s="102">
        <v>1</v>
      </c>
      <c r="L495" s="103">
        <v>18288</v>
      </c>
      <c r="M495" s="103"/>
      <c r="O495" s="122"/>
    </row>
    <row r="496" spans="1:16" x14ac:dyDescent="0.25">
      <c r="A496" s="92" t="s">
        <v>624</v>
      </c>
      <c r="B496" s="96" t="s">
        <v>20</v>
      </c>
      <c r="C496" s="92" t="s">
        <v>596</v>
      </c>
      <c r="D496" s="97">
        <v>113699123</v>
      </c>
      <c r="E496" s="98">
        <v>3036563683</v>
      </c>
      <c r="F496" s="92" t="s">
        <v>11</v>
      </c>
      <c r="H496" s="99">
        <v>34173</v>
      </c>
      <c r="I496" s="100">
        <f ca="1">DATEDIF(H496,TODAY(),"Y")</f>
        <v>24</v>
      </c>
      <c r="J496" s="101" t="s">
        <v>27</v>
      </c>
      <c r="K496" s="102">
        <v>5</v>
      </c>
      <c r="L496" s="103">
        <v>42432</v>
      </c>
      <c r="M496" s="103"/>
    </row>
    <row r="497" spans="1:16" x14ac:dyDescent="0.25">
      <c r="A497" s="92" t="s">
        <v>10</v>
      </c>
      <c r="B497" s="96" t="s">
        <v>8</v>
      </c>
      <c r="C497" s="92" t="s">
        <v>1</v>
      </c>
      <c r="D497" s="97">
        <v>183135788</v>
      </c>
      <c r="E497" s="98">
        <v>7191198851</v>
      </c>
      <c r="F497" s="92" t="s">
        <v>7</v>
      </c>
      <c r="H497" s="99">
        <v>35059</v>
      </c>
      <c r="I497" s="100">
        <f ca="1">DATEDIF(H497,TODAY(),"Y")</f>
        <v>21</v>
      </c>
      <c r="J497" s="101"/>
      <c r="K497" s="102">
        <v>2</v>
      </c>
      <c r="L497" s="103">
        <v>72912</v>
      </c>
      <c r="M497" s="103"/>
      <c r="N497" s="120"/>
      <c r="O497" s="104"/>
    </row>
    <row r="498" spans="1:16" x14ac:dyDescent="0.25">
      <c r="A498" s="92" t="s">
        <v>309</v>
      </c>
      <c r="B498" s="96" t="s">
        <v>8</v>
      </c>
      <c r="C498" s="92" t="s">
        <v>302</v>
      </c>
      <c r="D498" s="97">
        <v>868128171</v>
      </c>
      <c r="E498" s="98">
        <v>7195048978</v>
      </c>
      <c r="F498" s="92" t="s">
        <v>11</v>
      </c>
      <c r="H498" s="99">
        <v>34934</v>
      </c>
      <c r="I498" s="100">
        <f ca="1">DATEDIF(H498,TODAY(),"Y")</f>
        <v>22</v>
      </c>
      <c r="J498" s="101" t="s">
        <v>14</v>
      </c>
      <c r="K498" s="102">
        <v>2</v>
      </c>
      <c r="L498" s="103">
        <v>90444</v>
      </c>
      <c r="M498" s="103"/>
      <c r="P498" s="104"/>
    </row>
    <row r="499" spans="1:16" x14ac:dyDescent="0.25">
      <c r="A499" s="92" t="s">
        <v>465</v>
      </c>
      <c r="B499" s="96" t="s">
        <v>16</v>
      </c>
      <c r="C499" s="92" t="s">
        <v>434</v>
      </c>
      <c r="D499" s="97">
        <v>138607245</v>
      </c>
      <c r="E499" s="98">
        <v>3032140101</v>
      </c>
      <c r="F499" s="92" t="s">
        <v>7</v>
      </c>
      <c r="H499" s="99">
        <v>35109</v>
      </c>
      <c r="I499" s="100">
        <f ca="1">DATEDIF(H499,TODAY(),"Y")</f>
        <v>21</v>
      </c>
      <c r="J499" s="101"/>
      <c r="K499" s="102">
        <v>4</v>
      </c>
      <c r="L499" s="103">
        <v>95064</v>
      </c>
      <c r="M499" s="103"/>
    </row>
    <row r="500" spans="1:16" x14ac:dyDescent="0.25">
      <c r="A500" s="92" t="s">
        <v>343</v>
      </c>
      <c r="B500" s="96" t="s">
        <v>12</v>
      </c>
      <c r="C500" s="92" t="s">
        <v>302</v>
      </c>
      <c r="D500" s="97">
        <v>302854692</v>
      </c>
      <c r="E500" s="98">
        <v>5058651774</v>
      </c>
      <c r="F500" s="92" t="s">
        <v>5</v>
      </c>
      <c r="H500" s="99">
        <v>35673</v>
      </c>
      <c r="I500" s="100">
        <f ca="1">DATEDIF(H500,TODAY(),"Y")</f>
        <v>20</v>
      </c>
      <c r="J500" s="101" t="s">
        <v>4</v>
      </c>
      <c r="K500" s="102">
        <v>1</v>
      </c>
      <c r="L500" s="103">
        <v>16122</v>
      </c>
      <c r="M500" s="103"/>
    </row>
    <row r="501" spans="1:16" x14ac:dyDescent="0.25">
      <c r="A501" s="92" t="s">
        <v>92</v>
      </c>
      <c r="B501" s="96" t="s">
        <v>49</v>
      </c>
      <c r="C501" s="92" t="s">
        <v>24</v>
      </c>
      <c r="D501" s="97">
        <v>643984096</v>
      </c>
      <c r="E501" s="98">
        <v>9701630739</v>
      </c>
      <c r="F501" s="92" t="s">
        <v>7</v>
      </c>
      <c r="H501" s="99">
        <v>34469</v>
      </c>
      <c r="I501" s="100">
        <f ca="1">DATEDIF(H501,TODAY(),"Y")</f>
        <v>23</v>
      </c>
      <c r="J501" s="101"/>
      <c r="K501" s="102">
        <v>5</v>
      </c>
      <c r="L501" s="103">
        <v>31224</v>
      </c>
      <c r="M501" s="103"/>
    </row>
    <row r="502" spans="1:16" x14ac:dyDescent="0.25">
      <c r="A502" s="92" t="s">
        <v>87</v>
      </c>
      <c r="B502" s="96" t="s">
        <v>16</v>
      </c>
      <c r="C502" s="92" t="s">
        <v>24</v>
      </c>
      <c r="D502" s="97">
        <v>145495793</v>
      </c>
      <c r="E502" s="98">
        <v>7191603964</v>
      </c>
      <c r="F502" s="92" t="s">
        <v>5</v>
      </c>
      <c r="H502" s="99">
        <v>36016</v>
      </c>
      <c r="I502" s="100">
        <f ca="1">DATEDIF(H502,TODAY(),"Y")</f>
        <v>19</v>
      </c>
      <c r="J502" s="101" t="s">
        <v>14</v>
      </c>
      <c r="K502" s="102">
        <v>4</v>
      </c>
      <c r="L502" s="103">
        <v>27600</v>
      </c>
      <c r="M502" s="103"/>
    </row>
    <row r="503" spans="1:16" x14ac:dyDescent="0.25">
      <c r="A503" s="92" t="s">
        <v>538</v>
      </c>
      <c r="B503" s="96" t="s">
        <v>20</v>
      </c>
      <c r="C503" s="92" t="s">
        <v>434</v>
      </c>
      <c r="D503" s="97">
        <v>853268713</v>
      </c>
      <c r="E503" s="98">
        <v>9702712826</v>
      </c>
      <c r="F503" s="92" t="s">
        <v>11</v>
      </c>
      <c r="H503" s="99">
        <v>36645</v>
      </c>
      <c r="I503" s="100">
        <f ca="1">DATEDIF(H503,TODAY(),"Y")</f>
        <v>17</v>
      </c>
      <c r="J503" s="101" t="s">
        <v>4</v>
      </c>
      <c r="K503" s="102">
        <v>1</v>
      </c>
      <c r="L503" s="103">
        <v>72336</v>
      </c>
      <c r="M503" s="103"/>
    </row>
    <row r="504" spans="1:16" x14ac:dyDescent="0.25">
      <c r="A504" s="92" t="s">
        <v>358</v>
      </c>
      <c r="B504" s="96" t="s">
        <v>20</v>
      </c>
      <c r="C504" s="92" t="s">
        <v>352</v>
      </c>
      <c r="D504" s="97">
        <v>122440839</v>
      </c>
      <c r="E504" s="98">
        <v>7196525807</v>
      </c>
      <c r="F504" s="92" t="s">
        <v>5</v>
      </c>
      <c r="H504" s="99">
        <v>37017</v>
      </c>
      <c r="I504" s="100">
        <f ca="1">DATEDIF(H504,TODAY(),"Y")</f>
        <v>16</v>
      </c>
      <c r="J504" s="101" t="s">
        <v>4</v>
      </c>
      <c r="K504" s="102">
        <v>3</v>
      </c>
      <c r="L504" s="103">
        <v>24600</v>
      </c>
      <c r="M504" s="103"/>
    </row>
    <row r="505" spans="1:16" x14ac:dyDescent="0.25">
      <c r="A505" s="92" t="s">
        <v>171</v>
      </c>
      <c r="B505" s="96" t="s">
        <v>8</v>
      </c>
      <c r="C505" s="92" t="s">
        <v>122</v>
      </c>
      <c r="D505" s="97">
        <v>693965055</v>
      </c>
      <c r="E505" s="98">
        <v>3037853314</v>
      </c>
      <c r="F505" s="92" t="s">
        <v>11</v>
      </c>
      <c r="H505" s="99">
        <v>34767</v>
      </c>
      <c r="I505" s="100">
        <f ca="1">DATEDIF(H505,TODAY(),"Y")</f>
        <v>22</v>
      </c>
      <c r="J505" s="101" t="s">
        <v>4</v>
      </c>
      <c r="K505" s="102">
        <v>4</v>
      </c>
      <c r="L505" s="103">
        <v>82164</v>
      </c>
      <c r="M505" s="103"/>
    </row>
    <row r="506" spans="1:16" x14ac:dyDescent="0.25">
      <c r="A506" s="92" t="s">
        <v>318</v>
      </c>
      <c r="B506" s="96" t="s">
        <v>20</v>
      </c>
      <c r="C506" s="92" t="s">
        <v>302</v>
      </c>
      <c r="D506" s="97">
        <v>960967007</v>
      </c>
      <c r="E506" s="98">
        <v>9704694995</v>
      </c>
      <c r="F506" s="92" t="s">
        <v>7</v>
      </c>
      <c r="H506" s="99">
        <v>37679</v>
      </c>
      <c r="I506" s="100">
        <f ca="1">DATEDIF(H506,TODAY(),"Y")</f>
        <v>14</v>
      </c>
      <c r="J506" s="101"/>
      <c r="K506" s="102">
        <v>1</v>
      </c>
      <c r="L506" s="103">
        <v>36360</v>
      </c>
      <c r="M506" s="103"/>
    </row>
    <row r="507" spans="1:16" x14ac:dyDescent="0.25">
      <c r="A507" s="92" t="s">
        <v>673</v>
      </c>
      <c r="B507" s="96" t="s">
        <v>20</v>
      </c>
      <c r="C507" s="92" t="s">
        <v>671</v>
      </c>
      <c r="D507" s="97">
        <v>106966222</v>
      </c>
      <c r="E507" s="98">
        <v>7198310129</v>
      </c>
      <c r="F507" s="92" t="s">
        <v>7</v>
      </c>
      <c r="H507" s="99">
        <v>40585</v>
      </c>
      <c r="I507" s="100">
        <f ca="1">DATEDIF(H507,TODAY(),"Y")</f>
        <v>6</v>
      </c>
      <c r="J507" s="101"/>
      <c r="K507" s="102">
        <v>4</v>
      </c>
      <c r="L507" s="103">
        <v>42744</v>
      </c>
      <c r="M507" s="103"/>
    </row>
    <row r="508" spans="1:16" x14ac:dyDescent="0.25">
      <c r="A508" s="92" t="s">
        <v>610</v>
      </c>
      <c r="B508" s="96" t="s">
        <v>20</v>
      </c>
      <c r="C508" s="92" t="s">
        <v>596</v>
      </c>
      <c r="D508" s="97">
        <v>249760737</v>
      </c>
      <c r="E508" s="98">
        <v>7192969056</v>
      </c>
      <c r="F508" s="92" t="s">
        <v>7</v>
      </c>
      <c r="H508" s="99">
        <v>35005</v>
      </c>
      <c r="I508" s="100">
        <f ca="1">DATEDIF(H508,TODAY(),"Y")</f>
        <v>22</v>
      </c>
      <c r="J508" s="101"/>
      <c r="K508" s="102">
        <v>5</v>
      </c>
      <c r="L508" s="103">
        <v>97284</v>
      </c>
      <c r="M508" s="103"/>
    </row>
    <row r="509" spans="1:16" x14ac:dyDescent="0.25">
      <c r="A509" s="117" t="s">
        <v>779</v>
      </c>
      <c r="B509" s="96" t="s">
        <v>16</v>
      </c>
      <c r="C509" s="117" t="s">
        <v>778</v>
      </c>
      <c r="D509" s="118">
        <v>100432924</v>
      </c>
      <c r="E509" s="119">
        <v>7192804104</v>
      </c>
      <c r="F509" s="117" t="s">
        <v>11</v>
      </c>
      <c r="G509" s="117"/>
      <c r="H509" s="99">
        <v>37227</v>
      </c>
      <c r="I509" s="100">
        <f ca="1">DATEDIF(H509,TODAY(),"Y")</f>
        <v>16</v>
      </c>
      <c r="J509" s="101" t="s">
        <v>4</v>
      </c>
      <c r="K509" s="102">
        <v>1</v>
      </c>
      <c r="L509" s="103">
        <v>29460</v>
      </c>
      <c r="M509" s="103"/>
      <c r="N509" s="125"/>
      <c r="O509" s="122"/>
    </row>
    <row r="510" spans="1:16" x14ac:dyDescent="0.25">
      <c r="A510" s="92" t="s">
        <v>110</v>
      </c>
      <c r="B510" s="96" t="s">
        <v>49</v>
      </c>
      <c r="C510" s="92" t="s">
        <v>24</v>
      </c>
      <c r="D510" s="97">
        <v>311309049</v>
      </c>
      <c r="E510" s="98">
        <v>7197560634</v>
      </c>
      <c r="F510" s="92" t="s">
        <v>11</v>
      </c>
      <c r="H510" s="99">
        <v>37299</v>
      </c>
      <c r="I510" s="100">
        <f ca="1">DATEDIF(H510,TODAY(),"Y")</f>
        <v>15</v>
      </c>
      <c r="J510" s="101" t="s">
        <v>14</v>
      </c>
      <c r="K510" s="102">
        <v>3</v>
      </c>
      <c r="L510" s="103">
        <v>93216</v>
      </c>
      <c r="M510" s="103"/>
    </row>
    <row r="511" spans="1:16" x14ac:dyDescent="0.25">
      <c r="A511" s="92" t="s">
        <v>642</v>
      </c>
      <c r="B511" s="96" t="s">
        <v>8</v>
      </c>
      <c r="C511" s="92" t="s">
        <v>641</v>
      </c>
      <c r="D511" s="97">
        <v>195245117</v>
      </c>
      <c r="E511" s="98">
        <v>9703451072</v>
      </c>
      <c r="F511" s="92" t="s">
        <v>0</v>
      </c>
      <c r="H511" s="99">
        <v>36729</v>
      </c>
      <c r="I511" s="100">
        <f ca="1">DATEDIF(H511,TODAY(),"Y")</f>
        <v>17</v>
      </c>
      <c r="J511" s="101"/>
      <c r="K511" s="102">
        <v>2</v>
      </c>
      <c r="L511" s="103">
        <v>15211</v>
      </c>
      <c r="M511" s="103"/>
    </row>
    <row r="512" spans="1:16" x14ac:dyDescent="0.25">
      <c r="A512" s="92" t="s">
        <v>532</v>
      </c>
      <c r="B512" s="96" t="s">
        <v>49</v>
      </c>
      <c r="C512" s="92" t="s">
        <v>434</v>
      </c>
      <c r="D512" s="97">
        <v>596008829</v>
      </c>
      <c r="E512" s="98">
        <v>9708721709</v>
      </c>
      <c r="F512" s="92" t="s">
        <v>7</v>
      </c>
      <c r="H512" s="99">
        <v>37067</v>
      </c>
      <c r="I512" s="100">
        <f ca="1">DATEDIF(H512,TODAY(),"Y")</f>
        <v>16</v>
      </c>
      <c r="J512" s="101"/>
      <c r="K512" s="102">
        <v>1</v>
      </c>
      <c r="L512" s="103">
        <v>54060</v>
      </c>
      <c r="M512" s="103"/>
    </row>
    <row r="513" spans="1:15" x14ac:dyDescent="0.25">
      <c r="A513" s="92" t="s">
        <v>54</v>
      </c>
      <c r="B513" s="96" t="s">
        <v>12</v>
      </c>
      <c r="C513" s="92" t="s">
        <v>24</v>
      </c>
      <c r="D513" s="97">
        <v>900160539</v>
      </c>
      <c r="E513" s="98">
        <v>3032749909</v>
      </c>
      <c r="F513" s="92" t="s">
        <v>5</v>
      </c>
      <c r="H513" s="99">
        <v>37421</v>
      </c>
      <c r="I513" s="100">
        <f ca="1">DATEDIF(H513,TODAY(),"Y")</f>
        <v>15</v>
      </c>
      <c r="J513" s="101" t="s">
        <v>27</v>
      </c>
      <c r="K513" s="102">
        <v>2</v>
      </c>
      <c r="L513" s="103">
        <v>23790</v>
      </c>
      <c r="M513" s="103"/>
    </row>
    <row r="514" spans="1:15" x14ac:dyDescent="0.25">
      <c r="A514" s="92" t="s">
        <v>446</v>
      </c>
      <c r="B514" s="96" t="s">
        <v>20</v>
      </c>
      <c r="C514" s="92" t="s">
        <v>434</v>
      </c>
      <c r="D514" s="97">
        <v>462995574</v>
      </c>
      <c r="E514" s="98">
        <v>7193431009</v>
      </c>
      <c r="F514" s="92" t="s">
        <v>11</v>
      </c>
      <c r="H514" s="99">
        <v>37157</v>
      </c>
      <c r="I514" s="100">
        <f ca="1">DATEDIF(H514,TODAY(),"Y")</f>
        <v>16</v>
      </c>
      <c r="J514" s="101" t="s">
        <v>4</v>
      </c>
      <c r="K514" s="102">
        <v>5</v>
      </c>
      <c r="L514" s="103">
        <v>105888</v>
      </c>
      <c r="M514" s="103"/>
    </row>
    <row r="515" spans="1:15" x14ac:dyDescent="0.25">
      <c r="A515" s="92" t="s">
        <v>289</v>
      </c>
      <c r="B515" s="96" t="s">
        <v>8</v>
      </c>
      <c r="C515" s="92" t="s">
        <v>285</v>
      </c>
      <c r="D515" s="97">
        <v>219740602</v>
      </c>
      <c r="E515" s="98">
        <v>5057429525</v>
      </c>
      <c r="F515" s="92" t="s">
        <v>5</v>
      </c>
      <c r="H515" s="99">
        <v>34405</v>
      </c>
      <c r="I515" s="100">
        <f ca="1">DATEDIF(H515,TODAY(),"Y")</f>
        <v>23</v>
      </c>
      <c r="J515" s="101" t="s">
        <v>14</v>
      </c>
      <c r="K515" s="102">
        <v>3</v>
      </c>
      <c r="L515" s="103">
        <v>19218</v>
      </c>
      <c r="M515" s="103"/>
    </row>
    <row r="516" spans="1:15" x14ac:dyDescent="0.25">
      <c r="A516" s="92" t="s">
        <v>522</v>
      </c>
      <c r="B516" s="96" t="s">
        <v>20</v>
      </c>
      <c r="C516" s="92" t="s">
        <v>434</v>
      </c>
      <c r="D516" s="97">
        <v>914326052</v>
      </c>
      <c r="E516" s="98">
        <v>9704249228</v>
      </c>
      <c r="F516" s="92" t="s">
        <v>11</v>
      </c>
      <c r="H516" s="99">
        <v>37591</v>
      </c>
      <c r="I516" s="100">
        <f ca="1">DATEDIF(H516,TODAY(),"Y")</f>
        <v>15</v>
      </c>
      <c r="J516" s="101" t="s">
        <v>4</v>
      </c>
      <c r="K516" s="102">
        <v>4</v>
      </c>
      <c r="L516" s="103">
        <v>91430</v>
      </c>
      <c r="M516" s="103"/>
    </row>
    <row r="517" spans="1:15" x14ac:dyDescent="0.25">
      <c r="A517" s="92" t="s">
        <v>480</v>
      </c>
      <c r="B517" s="96" t="s">
        <v>20</v>
      </c>
      <c r="C517" s="92" t="s">
        <v>434</v>
      </c>
      <c r="D517" s="97">
        <v>687006783</v>
      </c>
      <c r="E517" s="98">
        <v>9704919418</v>
      </c>
      <c r="F517" s="92" t="s">
        <v>7</v>
      </c>
      <c r="H517" s="99">
        <v>36435</v>
      </c>
      <c r="I517" s="100">
        <f ca="1">DATEDIF(H517,TODAY(),"Y")</f>
        <v>18</v>
      </c>
      <c r="J517" s="101"/>
      <c r="K517" s="102">
        <v>2</v>
      </c>
      <c r="L517" s="103">
        <v>79212</v>
      </c>
      <c r="M517" s="103"/>
    </row>
    <row r="518" spans="1:15" x14ac:dyDescent="0.25">
      <c r="A518" s="92" t="s">
        <v>21</v>
      </c>
      <c r="B518" s="96" t="s">
        <v>20</v>
      </c>
      <c r="C518" s="92" t="s">
        <v>15</v>
      </c>
      <c r="D518" s="97">
        <v>106099892</v>
      </c>
      <c r="E518" s="98">
        <v>5054436681</v>
      </c>
      <c r="F518" s="92" t="s">
        <v>7</v>
      </c>
      <c r="H518" s="99">
        <v>41775</v>
      </c>
      <c r="I518" s="100">
        <f ca="1">DATEDIF(H518,TODAY(),"Y")</f>
        <v>3</v>
      </c>
      <c r="J518" s="101"/>
      <c r="K518" s="102">
        <v>4</v>
      </c>
      <c r="L518" s="103">
        <v>79358</v>
      </c>
      <c r="M518" s="103"/>
    </row>
    <row r="519" spans="1:15" x14ac:dyDescent="0.25">
      <c r="A519" s="92" t="s">
        <v>402</v>
      </c>
      <c r="B519" s="96" t="s">
        <v>16</v>
      </c>
      <c r="C519" s="92" t="s">
        <v>374</v>
      </c>
      <c r="D519" s="97">
        <v>261920277</v>
      </c>
      <c r="E519" s="98">
        <v>9704272773</v>
      </c>
      <c r="F519" s="92" t="s">
        <v>11</v>
      </c>
      <c r="H519" s="99">
        <v>36912</v>
      </c>
      <c r="I519" s="100">
        <f ca="1">DATEDIF(H519,TODAY(),"Y")</f>
        <v>16</v>
      </c>
      <c r="J519" s="101" t="s">
        <v>14</v>
      </c>
      <c r="K519" s="102">
        <v>3</v>
      </c>
      <c r="L519" s="103">
        <v>104196</v>
      </c>
      <c r="M519" s="103"/>
    </row>
    <row r="520" spans="1:15" x14ac:dyDescent="0.25">
      <c r="A520" s="92" t="s">
        <v>169</v>
      </c>
      <c r="B520" s="96" t="s">
        <v>16</v>
      </c>
      <c r="C520" s="92" t="s">
        <v>122</v>
      </c>
      <c r="D520" s="97">
        <v>649292883</v>
      </c>
      <c r="E520" s="98">
        <v>5058413896</v>
      </c>
      <c r="F520" s="92" t="s">
        <v>11</v>
      </c>
      <c r="H520" s="99">
        <v>39293</v>
      </c>
      <c r="I520" s="100">
        <f ca="1">DATEDIF(H520,TODAY(),"Y")</f>
        <v>10</v>
      </c>
      <c r="J520" s="101" t="s">
        <v>18</v>
      </c>
      <c r="K520" s="102">
        <v>5</v>
      </c>
      <c r="L520" s="103">
        <v>38292</v>
      </c>
      <c r="M520" s="103"/>
    </row>
    <row r="521" spans="1:15" x14ac:dyDescent="0.25">
      <c r="A521" s="92" t="s">
        <v>494</v>
      </c>
      <c r="B521" s="96" t="s">
        <v>8</v>
      </c>
      <c r="C521" s="92" t="s">
        <v>434</v>
      </c>
      <c r="D521" s="97">
        <v>594680949</v>
      </c>
      <c r="E521" s="98">
        <v>3032375580</v>
      </c>
      <c r="F521" s="92" t="s">
        <v>5</v>
      </c>
      <c r="H521" s="99">
        <v>37478</v>
      </c>
      <c r="I521" s="100">
        <f ca="1">DATEDIF(H521,TODAY(),"Y")</f>
        <v>15</v>
      </c>
      <c r="J521" s="101" t="s">
        <v>18</v>
      </c>
      <c r="K521" s="102">
        <v>5</v>
      </c>
      <c r="L521" s="103">
        <v>20724</v>
      </c>
      <c r="M521" s="103"/>
    </row>
    <row r="522" spans="1:15" x14ac:dyDescent="0.25">
      <c r="A522" s="92" t="s">
        <v>529</v>
      </c>
      <c r="B522" s="96" t="s">
        <v>2</v>
      </c>
      <c r="C522" s="92" t="s">
        <v>434</v>
      </c>
      <c r="D522" s="97">
        <v>596641549</v>
      </c>
      <c r="E522" s="98">
        <v>9706194175</v>
      </c>
      <c r="F522" s="92" t="s">
        <v>7</v>
      </c>
      <c r="H522" s="99">
        <v>37406</v>
      </c>
      <c r="I522" s="100">
        <f ca="1">DATEDIF(H522,TODAY(),"Y")</f>
        <v>15</v>
      </c>
      <c r="J522" s="101"/>
      <c r="K522" s="102">
        <v>3</v>
      </c>
      <c r="L522" s="103">
        <v>32856</v>
      </c>
      <c r="M522" s="103"/>
    </row>
    <row r="523" spans="1:15" x14ac:dyDescent="0.25">
      <c r="A523" s="92" t="s">
        <v>525</v>
      </c>
      <c r="B523" s="96" t="s">
        <v>49</v>
      </c>
      <c r="C523" s="92" t="s">
        <v>434</v>
      </c>
      <c r="D523" s="97">
        <v>993383806</v>
      </c>
      <c r="E523" s="98">
        <v>3031810581</v>
      </c>
      <c r="F523" s="92" t="s">
        <v>0</v>
      </c>
      <c r="H523" s="99">
        <v>37123</v>
      </c>
      <c r="I523" s="100">
        <f ca="1">DATEDIF(H523,TODAY(),"Y")</f>
        <v>16</v>
      </c>
      <c r="J523" s="101"/>
      <c r="K523" s="102">
        <v>4</v>
      </c>
      <c r="L523" s="103">
        <v>45134</v>
      </c>
      <c r="M523" s="103"/>
    </row>
    <row r="524" spans="1:15" x14ac:dyDescent="0.25">
      <c r="A524" s="92" t="s">
        <v>62</v>
      </c>
      <c r="B524" s="96" t="s">
        <v>12</v>
      </c>
      <c r="C524" s="92" t="s">
        <v>24</v>
      </c>
      <c r="D524" s="97">
        <v>759471070</v>
      </c>
      <c r="E524" s="98">
        <v>5055402828</v>
      </c>
      <c r="F524" s="92" t="s">
        <v>11</v>
      </c>
      <c r="H524" s="99">
        <v>38065</v>
      </c>
      <c r="I524" s="100">
        <f ca="1">DATEDIF(H524,TODAY(),"Y")</f>
        <v>13</v>
      </c>
      <c r="J524" s="101" t="s">
        <v>18</v>
      </c>
      <c r="K524" s="102">
        <v>2</v>
      </c>
      <c r="L524" s="103">
        <v>94452</v>
      </c>
      <c r="M524" s="103"/>
    </row>
    <row r="525" spans="1:15" x14ac:dyDescent="0.25">
      <c r="A525" s="92" t="s">
        <v>493</v>
      </c>
      <c r="B525" s="96" t="s">
        <v>20</v>
      </c>
      <c r="C525" s="92" t="s">
        <v>434</v>
      </c>
      <c r="D525" s="97">
        <v>829216164</v>
      </c>
      <c r="E525" s="98">
        <v>5054982487</v>
      </c>
      <c r="F525" s="92" t="s">
        <v>7</v>
      </c>
      <c r="H525" s="99">
        <v>40601</v>
      </c>
      <c r="I525" s="100">
        <f ca="1">DATEDIF(H525,TODAY(),"Y")</f>
        <v>6</v>
      </c>
      <c r="J525" s="101"/>
      <c r="K525" s="102">
        <v>2</v>
      </c>
      <c r="L525" s="103">
        <v>101004</v>
      </c>
      <c r="M525" s="103"/>
    </row>
    <row r="526" spans="1:15" x14ac:dyDescent="0.25">
      <c r="A526" s="92" t="s">
        <v>660</v>
      </c>
      <c r="B526" s="96" t="s">
        <v>16</v>
      </c>
      <c r="C526" s="92" t="s">
        <v>641</v>
      </c>
      <c r="D526" s="97">
        <v>719937584</v>
      </c>
      <c r="E526" s="98">
        <v>5051653055</v>
      </c>
      <c r="F526" s="92" t="s">
        <v>11</v>
      </c>
      <c r="H526" s="99">
        <v>34503</v>
      </c>
      <c r="I526" s="100">
        <f ca="1">DATEDIF(H526,TODAY(),"Y")</f>
        <v>23</v>
      </c>
      <c r="J526" s="101" t="s">
        <v>18</v>
      </c>
      <c r="K526" s="102">
        <v>5</v>
      </c>
      <c r="L526" s="103">
        <v>45144</v>
      </c>
      <c r="M526" s="103"/>
      <c r="N526" s="115"/>
      <c r="O526" s="104"/>
    </row>
    <row r="527" spans="1:15" x14ac:dyDescent="0.25">
      <c r="A527" s="92" t="s">
        <v>706</v>
      </c>
      <c r="B527" s="96" t="s">
        <v>16</v>
      </c>
      <c r="C527" s="92" t="s">
        <v>680</v>
      </c>
      <c r="D527" s="97">
        <v>474999228</v>
      </c>
      <c r="E527" s="98">
        <v>5053848677</v>
      </c>
      <c r="F527" s="92" t="s">
        <v>7</v>
      </c>
      <c r="H527" s="99">
        <v>37143</v>
      </c>
      <c r="I527" s="100">
        <f ca="1">DATEDIF(H527,TODAY(),"Y")</f>
        <v>16</v>
      </c>
      <c r="J527" s="101"/>
      <c r="K527" s="102">
        <v>1</v>
      </c>
      <c r="L527" s="103">
        <v>92316</v>
      </c>
      <c r="M527" s="103"/>
    </row>
    <row r="528" spans="1:15" x14ac:dyDescent="0.25">
      <c r="A528" s="92" t="s">
        <v>549</v>
      </c>
      <c r="B528" s="96" t="s">
        <v>20</v>
      </c>
      <c r="C528" s="92" t="s">
        <v>434</v>
      </c>
      <c r="D528" s="97">
        <v>371001908</v>
      </c>
      <c r="E528" s="98">
        <v>7197061632</v>
      </c>
      <c r="F528" s="92" t="s">
        <v>11</v>
      </c>
      <c r="H528" s="99">
        <v>36412</v>
      </c>
      <c r="I528" s="100">
        <f ca="1">DATEDIF(H528,TODAY(),"Y")</f>
        <v>18</v>
      </c>
      <c r="J528" s="101" t="s">
        <v>35</v>
      </c>
      <c r="K528" s="102">
        <v>4</v>
      </c>
      <c r="L528" s="103">
        <v>54576</v>
      </c>
      <c r="M528" s="103"/>
    </row>
    <row r="529" spans="1:15" x14ac:dyDescent="0.25">
      <c r="A529" s="92" t="s">
        <v>457</v>
      </c>
      <c r="B529" s="96" t="s">
        <v>49</v>
      </c>
      <c r="C529" s="92" t="s">
        <v>434</v>
      </c>
      <c r="D529" s="97">
        <v>180095803</v>
      </c>
      <c r="E529" s="98">
        <v>5056503334</v>
      </c>
      <c r="F529" s="92" t="s">
        <v>11</v>
      </c>
      <c r="H529" s="99">
        <v>41028</v>
      </c>
      <c r="I529" s="100">
        <f ca="1">DATEDIF(H529,TODAY(),"Y")</f>
        <v>5</v>
      </c>
      <c r="J529" s="101" t="s">
        <v>4</v>
      </c>
      <c r="K529" s="102">
        <v>5</v>
      </c>
      <c r="L529" s="103">
        <v>93804</v>
      </c>
      <c r="M529" s="103"/>
    </row>
    <row r="530" spans="1:15" x14ac:dyDescent="0.25">
      <c r="A530" s="92" t="s">
        <v>341</v>
      </c>
      <c r="B530" s="96" t="s">
        <v>20</v>
      </c>
      <c r="C530" s="92" t="s">
        <v>302</v>
      </c>
      <c r="D530" s="97">
        <v>150132247</v>
      </c>
      <c r="E530" s="98">
        <v>5058561612</v>
      </c>
      <c r="F530" s="92" t="s">
        <v>11</v>
      </c>
      <c r="H530" s="99">
        <v>34937</v>
      </c>
      <c r="I530" s="100">
        <f ca="1">DATEDIF(H530,TODAY(),"Y")</f>
        <v>22</v>
      </c>
      <c r="J530" s="101" t="s">
        <v>14</v>
      </c>
      <c r="K530" s="102">
        <v>3</v>
      </c>
      <c r="L530" s="103">
        <v>56292</v>
      </c>
      <c r="M530" s="103"/>
    </row>
    <row r="531" spans="1:15" x14ac:dyDescent="0.25">
      <c r="A531" s="92" t="s">
        <v>743</v>
      </c>
      <c r="B531" s="96" t="s">
        <v>49</v>
      </c>
      <c r="C531" s="92" t="s">
        <v>740</v>
      </c>
      <c r="D531" s="97">
        <v>529609767</v>
      </c>
      <c r="E531" s="98">
        <v>9708006736</v>
      </c>
      <c r="F531" s="92" t="s">
        <v>7</v>
      </c>
      <c r="H531" s="99">
        <v>36451</v>
      </c>
      <c r="I531" s="100">
        <f ca="1">DATEDIF(H531,TODAY(),"Y")</f>
        <v>18</v>
      </c>
      <c r="J531" s="101"/>
      <c r="K531" s="102">
        <v>2</v>
      </c>
      <c r="L531" s="103">
        <v>69756</v>
      </c>
      <c r="M531" s="103"/>
    </row>
    <row r="532" spans="1:15" x14ac:dyDescent="0.25">
      <c r="A532" s="117" t="s">
        <v>775</v>
      </c>
      <c r="B532" s="96" t="s">
        <v>49</v>
      </c>
      <c r="C532" s="117" t="s">
        <v>756</v>
      </c>
      <c r="D532" s="118">
        <v>475256935</v>
      </c>
      <c r="E532" s="119">
        <v>7197852326</v>
      </c>
      <c r="F532" s="117" t="s">
        <v>11</v>
      </c>
      <c r="G532" s="117"/>
      <c r="H532" s="99">
        <v>36798</v>
      </c>
      <c r="I532" s="100">
        <f ca="1">DATEDIF(H532,TODAY(),"Y")</f>
        <v>17</v>
      </c>
      <c r="J532" s="101" t="s">
        <v>18</v>
      </c>
      <c r="K532" s="102">
        <v>2</v>
      </c>
      <c r="L532" s="103">
        <v>102360</v>
      </c>
      <c r="M532" s="103"/>
      <c r="N532" s="120"/>
      <c r="O532" s="122"/>
    </row>
    <row r="533" spans="1:15" x14ac:dyDescent="0.25">
      <c r="A533" s="92" t="s">
        <v>514</v>
      </c>
      <c r="B533" s="96" t="s">
        <v>20</v>
      </c>
      <c r="C533" s="92" t="s">
        <v>434</v>
      </c>
      <c r="D533" s="97">
        <v>820244290</v>
      </c>
      <c r="E533" s="98">
        <v>7194944596</v>
      </c>
      <c r="F533" s="92" t="s">
        <v>7</v>
      </c>
      <c r="H533" s="99">
        <v>35035</v>
      </c>
      <c r="I533" s="100">
        <f ca="1">DATEDIF(H533,TODAY(),"Y")</f>
        <v>22</v>
      </c>
      <c r="J533" s="101"/>
      <c r="K533" s="102">
        <v>3</v>
      </c>
      <c r="L533" s="103">
        <v>88788</v>
      </c>
      <c r="M533" s="103"/>
    </row>
    <row r="534" spans="1:15" x14ac:dyDescent="0.25">
      <c r="A534" s="92" t="s">
        <v>554</v>
      </c>
      <c r="B534" s="96" t="s">
        <v>49</v>
      </c>
      <c r="C534" s="92" t="s">
        <v>434</v>
      </c>
      <c r="D534" s="97">
        <v>969216994</v>
      </c>
      <c r="E534" s="98">
        <v>7198973095</v>
      </c>
      <c r="F534" s="92" t="s">
        <v>7</v>
      </c>
      <c r="H534" s="99">
        <v>37339</v>
      </c>
      <c r="I534" s="100">
        <f ca="1">DATEDIF(H534,TODAY(),"Y")</f>
        <v>15</v>
      </c>
      <c r="J534" s="101"/>
      <c r="K534" s="102">
        <v>5</v>
      </c>
      <c r="L534" s="103">
        <v>30156</v>
      </c>
      <c r="M534" s="103"/>
    </row>
    <row r="535" spans="1:15" x14ac:dyDescent="0.25">
      <c r="A535" s="92" t="s">
        <v>690</v>
      </c>
      <c r="B535" s="96" t="s">
        <v>12</v>
      </c>
      <c r="C535" s="92" t="s">
        <v>680</v>
      </c>
      <c r="D535" s="97">
        <v>403504590</v>
      </c>
      <c r="E535" s="98">
        <v>3032400511</v>
      </c>
      <c r="F535" s="92" t="s">
        <v>7</v>
      </c>
      <c r="H535" s="99">
        <v>34734</v>
      </c>
      <c r="I535" s="100">
        <f ca="1">DATEDIF(H535,TODAY(),"Y")</f>
        <v>22</v>
      </c>
      <c r="J535" s="101"/>
      <c r="K535" s="102">
        <v>1</v>
      </c>
      <c r="L535" s="103">
        <v>77352</v>
      </c>
      <c r="M535" s="103"/>
    </row>
    <row r="536" spans="1:15" x14ac:dyDescent="0.25">
      <c r="A536" s="92" t="s">
        <v>687</v>
      </c>
      <c r="B536" s="96" t="s">
        <v>8</v>
      </c>
      <c r="C536" s="92" t="s">
        <v>680</v>
      </c>
      <c r="D536" s="97">
        <v>951516517</v>
      </c>
      <c r="E536" s="98">
        <v>9704936058</v>
      </c>
      <c r="F536" s="92" t="s">
        <v>11</v>
      </c>
      <c r="H536" s="99">
        <v>34951</v>
      </c>
      <c r="I536" s="100">
        <f ca="1">DATEDIF(H536,TODAY(),"Y")</f>
        <v>22</v>
      </c>
      <c r="J536" s="101" t="s">
        <v>18</v>
      </c>
      <c r="K536" s="102">
        <v>4</v>
      </c>
      <c r="L536" s="103">
        <v>86004</v>
      </c>
      <c r="M536" s="103"/>
    </row>
    <row r="537" spans="1:15" x14ac:dyDescent="0.25">
      <c r="A537" s="92" t="s">
        <v>359</v>
      </c>
      <c r="B537" s="96" t="s">
        <v>20</v>
      </c>
      <c r="C537" s="92" t="s">
        <v>352</v>
      </c>
      <c r="D537" s="97">
        <v>797431044</v>
      </c>
      <c r="E537" s="98">
        <v>3033820613</v>
      </c>
      <c r="F537" s="92" t="s">
        <v>0</v>
      </c>
      <c r="H537" s="99">
        <v>37140</v>
      </c>
      <c r="I537" s="100">
        <f ca="1">DATEDIF(H537,TODAY(),"Y")</f>
        <v>16</v>
      </c>
      <c r="J537" s="101"/>
      <c r="K537" s="102">
        <v>4</v>
      </c>
      <c r="L537" s="103">
        <v>26002</v>
      </c>
      <c r="M537" s="103"/>
    </row>
    <row r="538" spans="1:15" x14ac:dyDescent="0.25">
      <c r="A538" s="92" t="s">
        <v>723</v>
      </c>
      <c r="B538" s="96" t="s">
        <v>20</v>
      </c>
      <c r="C538" s="92" t="s">
        <v>680</v>
      </c>
      <c r="D538" s="97">
        <v>873100939</v>
      </c>
      <c r="E538" s="98">
        <v>7191259179</v>
      </c>
      <c r="F538" s="92" t="s">
        <v>11</v>
      </c>
      <c r="H538" s="99">
        <v>41141</v>
      </c>
      <c r="I538" s="100">
        <f ca="1">DATEDIF(H538,TODAY(),"Y")</f>
        <v>5</v>
      </c>
      <c r="J538" s="101" t="s">
        <v>4</v>
      </c>
      <c r="K538" s="102">
        <v>5</v>
      </c>
      <c r="L538" s="103">
        <v>49788</v>
      </c>
      <c r="M538" s="103"/>
    </row>
    <row r="539" spans="1:15" x14ac:dyDescent="0.25">
      <c r="A539" s="92" t="s">
        <v>752</v>
      </c>
      <c r="B539" s="96" t="s">
        <v>12</v>
      </c>
      <c r="C539" s="92" t="s">
        <v>745</v>
      </c>
      <c r="D539" s="97">
        <v>764375259</v>
      </c>
      <c r="E539" s="98">
        <v>9707515181</v>
      </c>
      <c r="F539" s="92" t="s">
        <v>11</v>
      </c>
      <c r="H539" s="99">
        <v>39107</v>
      </c>
      <c r="I539" s="100">
        <f ca="1">DATEDIF(H539,TODAY(),"Y")</f>
        <v>10</v>
      </c>
      <c r="J539" s="101" t="s">
        <v>4</v>
      </c>
      <c r="K539" s="102">
        <v>1</v>
      </c>
      <c r="L539" s="103">
        <v>36420</v>
      </c>
      <c r="M539" s="103"/>
    </row>
    <row r="540" spans="1:15" x14ac:dyDescent="0.25">
      <c r="A540" s="92" t="s">
        <v>489</v>
      </c>
      <c r="B540" s="96" t="s">
        <v>8</v>
      </c>
      <c r="C540" s="92" t="s">
        <v>434</v>
      </c>
      <c r="D540" s="97">
        <v>930282755</v>
      </c>
      <c r="E540" s="98">
        <v>3032380636</v>
      </c>
      <c r="F540" s="92" t="s">
        <v>5</v>
      </c>
      <c r="H540" s="99">
        <v>36245</v>
      </c>
      <c r="I540" s="100">
        <f ca="1">DATEDIF(H540,TODAY(),"Y")</f>
        <v>18</v>
      </c>
      <c r="J540" s="101" t="s">
        <v>4</v>
      </c>
      <c r="K540" s="102">
        <v>5</v>
      </c>
      <c r="L540" s="103">
        <v>55542</v>
      </c>
      <c r="M540" s="103"/>
    </row>
    <row r="541" spans="1:15" x14ac:dyDescent="0.25">
      <c r="A541" s="92" t="s">
        <v>720</v>
      </c>
      <c r="B541" s="96" t="s">
        <v>8</v>
      </c>
      <c r="C541" s="92" t="s">
        <v>680</v>
      </c>
      <c r="D541" s="97">
        <v>571120098</v>
      </c>
      <c r="E541" s="98">
        <v>5055789252</v>
      </c>
      <c r="F541" s="92" t="s">
        <v>11</v>
      </c>
      <c r="H541" s="99">
        <v>36885</v>
      </c>
      <c r="I541" s="100">
        <f ca="1">DATEDIF(H541,TODAY(),"Y")</f>
        <v>16</v>
      </c>
      <c r="J541" s="101" t="s">
        <v>4</v>
      </c>
      <c r="K541" s="102">
        <v>3</v>
      </c>
      <c r="L541" s="103">
        <v>73236</v>
      </c>
      <c r="M541" s="103"/>
      <c r="N541" s="115"/>
      <c r="O541" s="104"/>
    </row>
    <row r="542" spans="1:15" x14ac:dyDescent="0.25">
      <c r="A542" s="92" t="s">
        <v>764</v>
      </c>
      <c r="B542" s="96" t="s">
        <v>8</v>
      </c>
      <c r="C542" s="92" t="s">
        <v>756</v>
      </c>
      <c r="D542" s="97">
        <v>768681542</v>
      </c>
      <c r="E542" s="98">
        <v>3031673267</v>
      </c>
      <c r="F542" s="92" t="s">
        <v>11</v>
      </c>
      <c r="H542" s="99">
        <v>36520</v>
      </c>
      <c r="I542" s="100">
        <f ca="1">DATEDIF(H542,TODAY(),"Y")</f>
        <v>17</v>
      </c>
      <c r="J542" s="101" t="s">
        <v>4</v>
      </c>
      <c r="K542" s="102">
        <v>2</v>
      </c>
      <c r="L542" s="103">
        <v>72996</v>
      </c>
      <c r="M542" s="103"/>
      <c r="N542" s="120"/>
      <c r="O542" s="122"/>
    </row>
    <row r="543" spans="1:15" x14ac:dyDescent="0.25">
      <c r="A543" s="92" t="s">
        <v>266</v>
      </c>
      <c r="B543" s="96" t="s">
        <v>20</v>
      </c>
      <c r="C543" s="92" t="s">
        <v>196</v>
      </c>
      <c r="D543" s="97">
        <v>379340654</v>
      </c>
      <c r="E543" s="98">
        <v>9708642893</v>
      </c>
      <c r="F543" s="92" t="s">
        <v>11</v>
      </c>
      <c r="H543" s="99">
        <v>37046</v>
      </c>
      <c r="I543" s="100">
        <f ca="1">DATEDIF(H543,TODAY(),"Y")</f>
        <v>16</v>
      </c>
      <c r="J543" s="101" t="s">
        <v>14</v>
      </c>
      <c r="K543" s="102">
        <v>1</v>
      </c>
      <c r="L543" s="103">
        <v>44268</v>
      </c>
      <c r="M543" s="103"/>
    </row>
    <row r="544" spans="1:15" x14ac:dyDescent="0.25">
      <c r="A544" s="92" t="s">
        <v>566</v>
      </c>
      <c r="B544" s="96" t="s">
        <v>16</v>
      </c>
      <c r="C544" s="92" t="s">
        <v>434</v>
      </c>
      <c r="D544" s="97">
        <v>136620388</v>
      </c>
      <c r="E544" s="98">
        <v>9705119214</v>
      </c>
      <c r="F544" s="92" t="s">
        <v>11</v>
      </c>
      <c r="H544" s="99">
        <v>36770</v>
      </c>
      <c r="I544" s="100">
        <f ca="1">DATEDIF(H544,TODAY(),"Y")</f>
        <v>17</v>
      </c>
      <c r="J544" s="101" t="s">
        <v>35</v>
      </c>
      <c r="K544" s="102">
        <v>3</v>
      </c>
      <c r="L544" s="103">
        <v>84024</v>
      </c>
      <c r="M544" s="103"/>
    </row>
    <row r="545" spans="1:16" x14ac:dyDescent="0.25">
      <c r="A545" s="92" t="s">
        <v>381</v>
      </c>
      <c r="B545" s="96" t="s">
        <v>16</v>
      </c>
      <c r="C545" s="92" t="s">
        <v>374</v>
      </c>
      <c r="D545" s="97">
        <v>948189231</v>
      </c>
      <c r="E545" s="98">
        <v>3037687161</v>
      </c>
      <c r="F545" s="92" t="s">
        <v>11</v>
      </c>
      <c r="H545" s="99">
        <v>34758</v>
      </c>
      <c r="I545" s="100">
        <f ca="1">DATEDIF(H545,TODAY(),"Y")</f>
        <v>22</v>
      </c>
      <c r="J545" s="101" t="s">
        <v>4</v>
      </c>
      <c r="K545" s="102">
        <v>2</v>
      </c>
      <c r="L545" s="103">
        <v>44424</v>
      </c>
      <c r="M545" s="103"/>
    </row>
    <row r="546" spans="1:16" x14ac:dyDescent="0.25">
      <c r="A546" s="92" t="s">
        <v>731</v>
      </c>
      <c r="B546" s="96" t="s">
        <v>20</v>
      </c>
      <c r="C546" s="92" t="s">
        <v>680</v>
      </c>
      <c r="D546" s="97">
        <v>627678686</v>
      </c>
      <c r="E546" s="98">
        <v>9706101454</v>
      </c>
      <c r="F546" s="92" t="s">
        <v>7</v>
      </c>
      <c r="H546" s="99">
        <v>36561</v>
      </c>
      <c r="I546" s="100">
        <f ca="1">DATEDIF(H546,TODAY(),"Y")</f>
        <v>17</v>
      </c>
      <c r="J546" s="101"/>
      <c r="K546" s="102">
        <v>5</v>
      </c>
      <c r="L546" s="103">
        <v>89688</v>
      </c>
      <c r="M546" s="103"/>
    </row>
    <row r="547" spans="1:16" x14ac:dyDescent="0.25">
      <c r="A547" s="92" t="s">
        <v>137</v>
      </c>
      <c r="B547" s="96" t="s">
        <v>49</v>
      </c>
      <c r="C547" s="92" t="s">
        <v>122</v>
      </c>
      <c r="D547" s="97">
        <v>619456809</v>
      </c>
      <c r="E547" s="98">
        <v>9706865606</v>
      </c>
      <c r="F547" s="92" t="s">
        <v>5</v>
      </c>
      <c r="H547" s="99">
        <v>36898</v>
      </c>
      <c r="I547" s="100">
        <f ca="1">DATEDIF(H547,TODAY(),"Y")</f>
        <v>16</v>
      </c>
      <c r="J547" s="101" t="s">
        <v>27</v>
      </c>
      <c r="K547" s="102">
        <v>5</v>
      </c>
      <c r="L547" s="103">
        <v>47436</v>
      </c>
      <c r="M547" s="103"/>
    </row>
    <row r="548" spans="1:16" x14ac:dyDescent="0.25">
      <c r="A548" s="92" t="s">
        <v>42</v>
      </c>
      <c r="B548" s="96" t="s">
        <v>8</v>
      </c>
      <c r="C548" s="92" t="s">
        <v>24</v>
      </c>
      <c r="D548" s="97">
        <v>879114558</v>
      </c>
      <c r="E548" s="98">
        <v>3034557504</v>
      </c>
      <c r="F548" s="92" t="s">
        <v>5</v>
      </c>
      <c r="H548" s="99">
        <v>37974</v>
      </c>
      <c r="I548" s="100">
        <f ca="1">DATEDIF(H548,TODAY(),"Y")</f>
        <v>13</v>
      </c>
      <c r="J548" s="101" t="s">
        <v>4</v>
      </c>
      <c r="K548" s="102">
        <v>5</v>
      </c>
      <c r="L548" s="103">
        <v>20646</v>
      </c>
      <c r="M548" s="103"/>
    </row>
    <row r="549" spans="1:16" x14ac:dyDescent="0.25">
      <c r="A549" s="92" t="s">
        <v>34</v>
      </c>
      <c r="B549" s="96" t="s">
        <v>8</v>
      </c>
      <c r="C549" s="92" t="s">
        <v>24</v>
      </c>
      <c r="D549" s="97">
        <v>483483618</v>
      </c>
      <c r="E549" s="98">
        <v>5056459263</v>
      </c>
      <c r="F549" s="92" t="s">
        <v>11</v>
      </c>
      <c r="H549" s="99">
        <v>36193</v>
      </c>
      <c r="I549" s="100">
        <f ca="1">DATEDIF(H549,TODAY(),"Y")</f>
        <v>18</v>
      </c>
      <c r="J549" s="101" t="s">
        <v>18</v>
      </c>
      <c r="K549" s="102">
        <v>5</v>
      </c>
      <c r="L549" s="103">
        <v>40308</v>
      </c>
      <c r="M549" s="103"/>
    </row>
    <row r="550" spans="1:16" x14ac:dyDescent="0.25">
      <c r="A550" s="92" t="s">
        <v>639</v>
      </c>
      <c r="B550" s="96" t="s">
        <v>20</v>
      </c>
      <c r="C550" s="92" t="s">
        <v>635</v>
      </c>
      <c r="D550" s="97">
        <v>999789446</v>
      </c>
      <c r="E550" s="98">
        <v>3031696804</v>
      </c>
      <c r="F550" s="92" t="s">
        <v>11</v>
      </c>
      <c r="H550" s="99">
        <v>36385</v>
      </c>
      <c r="I550" s="100">
        <f ca="1">DATEDIF(H550,TODAY(),"Y")</f>
        <v>18</v>
      </c>
      <c r="J550" s="101" t="s">
        <v>4</v>
      </c>
      <c r="K550" s="102">
        <v>2</v>
      </c>
      <c r="L550" s="103">
        <v>80088</v>
      </c>
      <c r="M550" s="103"/>
    </row>
    <row r="551" spans="1:16" x14ac:dyDescent="0.25">
      <c r="A551" s="92" t="s">
        <v>232</v>
      </c>
      <c r="B551" s="96" t="s">
        <v>16</v>
      </c>
      <c r="C551" s="92" t="s">
        <v>196</v>
      </c>
      <c r="D551" s="97">
        <v>174159111</v>
      </c>
      <c r="E551" s="98">
        <v>9701675237</v>
      </c>
      <c r="F551" s="92" t="s">
        <v>11</v>
      </c>
      <c r="H551" s="99">
        <v>36342</v>
      </c>
      <c r="I551" s="100">
        <f ca="1">DATEDIF(H551,TODAY(),"Y")</f>
        <v>18</v>
      </c>
      <c r="J551" s="101" t="s">
        <v>35</v>
      </c>
      <c r="K551" s="102">
        <v>5</v>
      </c>
      <c r="L551" s="103">
        <v>87240</v>
      </c>
      <c r="M551" s="103"/>
    </row>
    <row r="552" spans="1:16" x14ac:dyDescent="0.25">
      <c r="A552" s="92" t="s">
        <v>393</v>
      </c>
      <c r="B552" s="96" t="s">
        <v>8</v>
      </c>
      <c r="C552" s="92" t="s">
        <v>374</v>
      </c>
      <c r="D552" s="97">
        <v>443476169</v>
      </c>
      <c r="E552" s="98">
        <v>7195085809</v>
      </c>
      <c r="F552" s="92" t="s">
        <v>11</v>
      </c>
      <c r="H552" s="99">
        <v>35123</v>
      </c>
      <c r="I552" s="100">
        <f ca="1">DATEDIF(H552,TODAY(),"Y")</f>
        <v>21</v>
      </c>
      <c r="J552" s="101" t="s">
        <v>27</v>
      </c>
      <c r="K552" s="102">
        <v>4</v>
      </c>
      <c r="L552" s="103">
        <v>103848</v>
      </c>
      <c r="M552" s="103"/>
    </row>
    <row r="553" spans="1:16" x14ac:dyDescent="0.25">
      <c r="A553" s="92" t="s">
        <v>595</v>
      </c>
      <c r="B553" s="96" t="s">
        <v>49</v>
      </c>
      <c r="C553" s="92" t="s">
        <v>587</v>
      </c>
      <c r="D553" s="97">
        <v>746497232</v>
      </c>
      <c r="E553" s="98">
        <v>7196681578</v>
      </c>
      <c r="F553" s="92" t="s">
        <v>7</v>
      </c>
      <c r="H553" s="99">
        <v>37729</v>
      </c>
      <c r="I553" s="100">
        <f ca="1">DATEDIF(H553,TODAY(),"Y")</f>
        <v>14</v>
      </c>
      <c r="J553" s="101" t="s">
        <v>18</v>
      </c>
      <c r="K553" s="102">
        <v>4</v>
      </c>
      <c r="L553" s="103">
        <v>83292</v>
      </c>
      <c r="M553" s="103"/>
    </row>
    <row r="554" spans="1:16" x14ac:dyDescent="0.25">
      <c r="A554" s="92" t="s">
        <v>659</v>
      </c>
      <c r="B554" s="96" t="s">
        <v>16</v>
      </c>
      <c r="C554" s="92" t="s">
        <v>641</v>
      </c>
      <c r="D554" s="97">
        <v>681596577</v>
      </c>
      <c r="E554" s="98">
        <v>5052387348</v>
      </c>
      <c r="F554" s="92" t="s">
        <v>7</v>
      </c>
      <c r="H554" s="99">
        <v>36206</v>
      </c>
      <c r="I554" s="100">
        <f ca="1">DATEDIF(H554,TODAY(),"Y")</f>
        <v>18</v>
      </c>
      <c r="J554" s="101"/>
      <c r="K554" s="102">
        <v>2</v>
      </c>
      <c r="L554" s="103">
        <v>42312</v>
      </c>
      <c r="M554" s="103"/>
    </row>
    <row r="555" spans="1:16" x14ac:dyDescent="0.25">
      <c r="A555" s="92" t="s">
        <v>409</v>
      </c>
      <c r="B555" s="96" t="s">
        <v>8</v>
      </c>
      <c r="C555" s="92" t="s">
        <v>374</v>
      </c>
      <c r="D555" s="97">
        <v>983891302</v>
      </c>
      <c r="E555" s="98">
        <v>5051462245</v>
      </c>
      <c r="F555" s="92" t="s">
        <v>11</v>
      </c>
      <c r="H555" s="99">
        <v>36603</v>
      </c>
      <c r="I555" s="100">
        <f ca="1">DATEDIF(H555,TODAY(),"Y")</f>
        <v>17</v>
      </c>
      <c r="J555" s="101" t="s">
        <v>4</v>
      </c>
      <c r="K555" s="102">
        <v>4</v>
      </c>
      <c r="L555" s="103">
        <v>97968</v>
      </c>
      <c r="M555" s="103"/>
      <c r="P555" s="104"/>
    </row>
    <row r="556" spans="1:16" x14ac:dyDescent="0.25">
      <c r="A556" s="92" t="s">
        <v>608</v>
      </c>
      <c r="B556" s="96" t="s">
        <v>8</v>
      </c>
      <c r="C556" s="92" t="s">
        <v>596</v>
      </c>
      <c r="D556" s="97">
        <v>536516131</v>
      </c>
      <c r="E556" s="98">
        <v>9704442207</v>
      </c>
      <c r="F556" s="92" t="s">
        <v>11</v>
      </c>
      <c r="H556" s="99">
        <v>41526</v>
      </c>
      <c r="I556" s="100">
        <f ca="1">DATEDIF(H556,TODAY(),"Y")</f>
        <v>4</v>
      </c>
      <c r="J556" s="101" t="s">
        <v>18</v>
      </c>
      <c r="K556" s="102">
        <v>3</v>
      </c>
      <c r="L556" s="103">
        <v>51144</v>
      </c>
      <c r="M556" s="103"/>
    </row>
    <row r="557" spans="1:16" x14ac:dyDescent="0.25">
      <c r="A557" s="92" t="s">
        <v>344</v>
      </c>
      <c r="B557" s="96" t="s">
        <v>16</v>
      </c>
      <c r="C557" s="92" t="s">
        <v>302</v>
      </c>
      <c r="D557" s="97">
        <v>294130565</v>
      </c>
      <c r="E557" s="98">
        <v>5053744359</v>
      </c>
      <c r="F557" s="92" t="s">
        <v>11</v>
      </c>
      <c r="H557" s="99">
        <v>34692</v>
      </c>
      <c r="I557" s="100">
        <f ca="1">DATEDIF(H557,TODAY(),"Y")</f>
        <v>22</v>
      </c>
      <c r="J557" s="101" t="s">
        <v>4</v>
      </c>
      <c r="K557" s="102">
        <v>1</v>
      </c>
      <c r="L557" s="103">
        <v>31632</v>
      </c>
      <c r="M557" s="103"/>
    </row>
    <row r="558" spans="1:16" x14ac:dyDescent="0.25">
      <c r="A558" s="92" t="s">
        <v>248</v>
      </c>
      <c r="B558" s="96" t="s">
        <v>20</v>
      </c>
      <c r="C558" s="92" t="s">
        <v>196</v>
      </c>
      <c r="D558" s="97">
        <v>990843236</v>
      </c>
      <c r="E558" s="98">
        <v>5056245634</v>
      </c>
      <c r="F558" s="92" t="s">
        <v>11</v>
      </c>
      <c r="H558" s="99">
        <v>40103</v>
      </c>
      <c r="I558" s="100">
        <f ca="1">DATEDIF(H558,TODAY(),"Y")</f>
        <v>8</v>
      </c>
      <c r="J558" s="101" t="s">
        <v>18</v>
      </c>
      <c r="K558" s="102">
        <v>5</v>
      </c>
      <c r="L558" s="103">
        <v>79056</v>
      </c>
      <c r="M558" s="103"/>
      <c r="P558" s="104"/>
    </row>
    <row r="559" spans="1:16" x14ac:dyDescent="0.25">
      <c r="A559" s="92" t="s">
        <v>403</v>
      </c>
      <c r="B559" s="96" t="s">
        <v>12</v>
      </c>
      <c r="C559" s="92" t="s">
        <v>374</v>
      </c>
      <c r="D559" s="97">
        <v>345817459</v>
      </c>
      <c r="E559" s="98">
        <v>5055594427</v>
      </c>
      <c r="F559" s="92" t="s">
        <v>7</v>
      </c>
      <c r="H559" s="99">
        <v>37255</v>
      </c>
      <c r="I559" s="100">
        <f ca="1">DATEDIF(H559,TODAY(),"Y")</f>
        <v>15</v>
      </c>
      <c r="J559" s="101"/>
      <c r="K559" s="102">
        <v>5</v>
      </c>
      <c r="L559" s="103">
        <v>37524</v>
      </c>
      <c r="M559" s="103"/>
    </row>
    <row r="560" spans="1:16" x14ac:dyDescent="0.25">
      <c r="A560" s="92" t="s">
        <v>423</v>
      </c>
      <c r="B560" s="96" t="s">
        <v>16</v>
      </c>
      <c r="C560" s="92" t="s">
        <v>374</v>
      </c>
      <c r="D560" s="97">
        <v>662247915</v>
      </c>
      <c r="E560" s="98">
        <v>9704378387</v>
      </c>
      <c r="F560" s="92" t="s">
        <v>11</v>
      </c>
      <c r="H560" s="99">
        <v>37996</v>
      </c>
      <c r="I560" s="100">
        <f ca="1">DATEDIF(H560,TODAY(),"Y")</f>
        <v>13</v>
      </c>
      <c r="J560" s="101" t="s">
        <v>4</v>
      </c>
      <c r="K560" s="102">
        <v>5</v>
      </c>
      <c r="L560" s="103">
        <v>58788</v>
      </c>
      <c r="M560" s="103"/>
      <c r="P560" s="104"/>
    </row>
    <row r="561" spans="1:16" x14ac:dyDescent="0.25">
      <c r="A561" s="92" t="s">
        <v>505</v>
      </c>
      <c r="B561" s="96" t="s">
        <v>2</v>
      </c>
      <c r="C561" s="92" t="s">
        <v>434</v>
      </c>
      <c r="D561" s="97">
        <v>425634540</v>
      </c>
      <c r="E561" s="98">
        <v>7196969994</v>
      </c>
      <c r="F561" s="92" t="s">
        <v>11</v>
      </c>
      <c r="H561" s="99">
        <v>41231</v>
      </c>
      <c r="I561" s="100">
        <f ca="1">DATEDIF(H561,TODAY(),"Y")</f>
        <v>5</v>
      </c>
      <c r="J561" s="101" t="s">
        <v>27</v>
      </c>
      <c r="K561" s="102">
        <v>2</v>
      </c>
      <c r="L561" s="103">
        <v>41628</v>
      </c>
      <c r="M561" s="103"/>
    </row>
    <row r="562" spans="1:16" x14ac:dyDescent="0.25">
      <c r="A562" s="92" t="s">
        <v>484</v>
      </c>
      <c r="B562" s="96" t="s">
        <v>12</v>
      </c>
      <c r="C562" s="92" t="s">
        <v>434</v>
      </c>
      <c r="D562" s="97">
        <v>944793994</v>
      </c>
      <c r="E562" s="98">
        <v>7195725646</v>
      </c>
      <c r="F562" s="92" t="s">
        <v>11</v>
      </c>
      <c r="H562" s="99">
        <v>35841</v>
      </c>
      <c r="I562" s="100">
        <f ca="1">DATEDIF(H562,TODAY(),"Y")</f>
        <v>19</v>
      </c>
      <c r="J562" s="101" t="s">
        <v>4</v>
      </c>
      <c r="K562" s="102">
        <v>3</v>
      </c>
      <c r="L562" s="103">
        <v>29160</v>
      </c>
      <c r="M562" s="103"/>
    </row>
    <row r="563" spans="1:16" x14ac:dyDescent="0.25">
      <c r="A563" s="92" t="s">
        <v>609</v>
      </c>
      <c r="B563" s="96" t="s">
        <v>16</v>
      </c>
      <c r="C563" s="92" t="s">
        <v>596</v>
      </c>
      <c r="D563" s="97">
        <v>932787692</v>
      </c>
      <c r="E563" s="98">
        <v>5052612740</v>
      </c>
      <c r="F563" s="92" t="s">
        <v>7</v>
      </c>
      <c r="H563" s="99">
        <v>35217</v>
      </c>
      <c r="I563" s="100">
        <f ca="1">DATEDIF(H563,TODAY(),"Y")</f>
        <v>21</v>
      </c>
      <c r="J563" s="101"/>
      <c r="K563" s="102">
        <v>2</v>
      </c>
      <c r="L563" s="103">
        <v>76908</v>
      </c>
      <c r="M563" s="103"/>
    </row>
    <row r="564" spans="1:16" x14ac:dyDescent="0.25">
      <c r="A564" s="92" t="s">
        <v>501</v>
      </c>
      <c r="B564" s="96" t="s">
        <v>8</v>
      </c>
      <c r="C564" s="92" t="s">
        <v>434</v>
      </c>
      <c r="D564" s="97">
        <v>249929042</v>
      </c>
      <c r="E564" s="98">
        <v>5055790872</v>
      </c>
      <c r="F564" s="92" t="s">
        <v>11</v>
      </c>
      <c r="H564" s="99">
        <v>39720</v>
      </c>
      <c r="I564" s="100">
        <f ca="1">DATEDIF(H564,TODAY(),"Y")</f>
        <v>9</v>
      </c>
      <c r="J564" s="101" t="s">
        <v>4</v>
      </c>
      <c r="K564" s="102">
        <v>5</v>
      </c>
      <c r="L564" s="103">
        <v>73272</v>
      </c>
      <c r="M564" s="103"/>
    </row>
    <row r="565" spans="1:16" x14ac:dyDescent="0.25">
      <c r="A565" s="92" t="s">
        <v>544</v>
      </c>
      <c r="B565" s="96" t="s">
        <v>12</v>
      </c>
      <c r="C565" s="92" t="s">
        <v>434</v>
      </c>
      <c r="D565" s="97">
        <v>783624212</v>
      </c>
      <c r="E565" s="98">
        <v>3033164024</v>
      </c>
      <c r="F565" s="92" t="s">
        <v>5</v>
      </c>
      <c r="H565" s="99">
        <v>35639</v>
      </c>
      <c r="I565" s="100">
        <f ca="1">DATEDIF(H565,TODAY(),"Y")</f>
        <v>20</v>
      </c>
      <c r="J565" s="101" t="s">
        <v>35</v>
      </c>
      <c r="K565" s="102">
        <v>2</v>
      </c>
      <c r="L565" s="103">
        <v>18312</v>
      </c>
      <c r="M565" s="103"/>
    </row>
    <row r="566" spans="1:16" x14ac:dyDescent="0.25">
      <c r="A566" s="92" t="s">
        <v>707</v>
      </c>
      <c r="B566" s="96" t="s">
        <v>8</v>
      </c>
      <c r="C566" s="92" t="s">
        <v>680</v>
      </c>
      <c r="D566" s="97">
        <v>667812117</v>
      </c>
      <c r="E566" s="98">
        <v>7196396432</v>
      </c>
      <c r="F566" s="92" t="s">
        <v>11</v>
      </c>
      <c r="H566" s="99">
        <v>34802</v>
      </c>
      <c r="I566" s="100">
        <f ca="1">DATEDIF(H566,TODAY(),"Y")</f>
        <v>22</v>
      </c>
      <c r="J566" s="101" t="s">
        <v>35</v>
      </c>
      <c r="K566" s="102">
        <v>3</v>
      </c>
      <c r="L566" s="103">
        <v>38196</v>
      </c>
      <c r="M566" s="103"/>
    </row>
    <row r="567" spans="1:16" x14ac:dyDescent="0.25">
      <c r="A567" s="92" t="s">
        <v>13</v>
      </c>
      <c r="B567" s="96" t="s">
        <v>12</v>
      </c>
      <c r="C567" s="92" t="s">
        <v>1</v>
      </c>
      <c r="D567" s="97">
        <v>383616821</v>
      </c>
      <c r="E567" s="98">
        <v>9704989537</v>
      </c>
      <c r="F567" s="92" t="s">
        <v>11</v>
      </c>
      <c r="H567" s="99">
        <v>41440</v>
      </c>
      <c r="I567" s="100">
        <f ca="1">DATEDIF(H567,TODAY(),"Y")</f>
        <v>4</v>
      </c>
      <c r="J567" s="101" t="s">
        <v>4</v>
      </c>
      <c r="K567" s="102">
        <v>1</v>
      </c>
      <c r="L567" s="103">
        <v>56016</v>
      </c>
      <c r="M567" s="103"/>
    </row>
    <row r="568" spans="1:16" x14ac:dyDescent="0.25">
      <c r="A568" s="92" t="s">
        <v>459</v>
      </c>
      <c r="B568" s="96" t="s">
        <v>8</v>
      </c>
      <c r="C568" s="92" t="s">
        <v>434</v>
      </c>
      <c r="D568" s="97">
        <v>291715078</v>
      </c>
      <c r="E568" s="98">
        <v>9707662359</v>
      </c>
      <c r="F568" s="92" t="s">
        <v>11</v>
      </c>
      <c r="H568" s="99">
        <v>34669</v>
      </c>
      <c r="I568" s="100">
        <f ca="1">DATEDIF(H568,TODAY(),"Y")</f>
        <v>23</v>
      </c>
      <c r="J568" s="101" t="s">
        <v>458</v>
      </c>
      <c r="K568" s="102">
        <v>5</v>
      </c>
      <c r="L568" s="103">
        <v>68280</v>
      </c>
      <c r="M568" s="103"/>
    </row>
    <row r="569" spans="1:16" x14ac:dyDescent="0.25">
      <c r="A569" s="92" t="s">
        <v>52</v>
      </c>
      <c r="B569" s="96" t="s">
        <v>49</v>
      </c>
      <c r="C569" s="92" t="s">
        <v>24</v>
      </c>
      <c r="D569" s="97">
        <v>651999482</v>
      </c>
      <c r="E569" s="98">
        <v>3033014821</v>
      </c>
      <c r="F569" s="92" t="s">
        <v>11</v>
      </c>
      <c r="H569" s="99">
        <v>40735</v>
      </c>
      <c r="I569" s="100">
        <f ca="1">DATEDIF(H569,TODAY(),"Y")</f>
        <v>6</v>
      </c>
      <c r="J569" s="101" t="s">
        <v>4</v>
      </c>
      <c r="K569" s="102">
        <v>5</v>
      </c>
      <c r="L569" s="103">
        <v>27384</v>
      </c>
      <c r="M569" s="103"/>
    </row>
    <row r="570" spans="1:16" x14ac:dyDescent="0.25">
      <c r="A570" s="92" t="s">
        <v>240</v>
      </c>
      <c r="B570" s="96" t="s">
        <v>16</v>
      </c>
      <c r="C570" s="92" t="s">
        <v>196</v>
      </c>
      <c r="D570" s="97">
        <v>160184934</v>
      </c>
      <c r="E570" s="98">
        <v>9701191599</v>
      </c>
      <c r="F570" s="92" t="s">
        <v>5</v>
      </c>
      <c r="H570" s="99">
        <v>35849</v>
      </c>
      <c r="I570" s="100">
        <f ca="1">DATEDIF(H570,TODAY(),"Y")</f>
        <v>19</v>
      </c>
      <c r="J570" s="101" t="s">
        <v>18</v>
      </c>
      <c r="K570" s="102">
        <v>4</v>
      </c>
      <c r="L570" s="103">
        <v>12840</v>
      </c>
      <c r="M570" s="103"/>
    </row>
    <row r="571" spans="1:16" x14ac:dyDescent="0.25">
      <c r="A571" s="92" t="s">
        <v>314</v>
      </c>
      <c r="B571" s="96" t="s">
        <v>8</v>
      </c>
      <c r="C571" s="92" t="s">
        <v>302</v>
      </c>
      <c r="D571" s="97">
        <v>842774592</v>
      </c>
      <c r="E571" s="98">
        <v>3037345539</v>
      </c>
      <c r="F571" s="92" t="s">
        <v>0</v>
      </c>
      <c r="H571" s="99">
        <v>39200</v>
      </c>
      <c r="I571" s="100">
        <f ca="1">DATEDIF(H571,TODAY(),"Y")</f>
        <v>10</v>
      </c>
      <c r="J571" s="101"/>
      <c r="K571" s="102">
        <v>4</v>
      </c>
      <c r="L571" s="103">
        <v>40214</v>
      </c>
      <c r="M571" s="103"/>
      <c r="P571" s="104"/>
    </row>
    <row r="572" spans="1:16" x14ac:dyDescent="0.25">
      <c r="A572" s="92" t="s">
        <v>654</v>
      </c>
      <c r="B572" s="96" t="s">
        <v>20</v>
      </c>
      <c r="C572" s="92" t="s">
        <v>641</v>
      </c>
      <c r="D572" s="97">
        <v>526188716</v>
      </c>
      <c r="E572" s="98">
        <v>5057230063</v>
      </c>
      <c r="F572" s="92" t="s">
        <v>7</v>
      </c>
      <c r="H572" s="99">
        <v>37015</v>
      </c>
      <c r="I572" s="100">
        <f ca="1">DATEDIF(H572,TODAY(),"Y")</f>
        <v>16</v>
      </c>
      <c r="J572" s="101"/>
      <c r="K572" s="102">
        <v>3</v>
      </c>
      <c r="L572" s="103">
        <v>77364</v>
      </c>
      <c r="M572" s="103"/>
    </row>
    <row r="573" spans="1:16" x14ac:dyDescent="0.25">
      <c r="A573" s="92" t="s">
        <v>427</v>
      </c>
      <c r="B573" s="96" t="s">
        <v>16</v>
      </c>
      <c r="C573" s="92" t="s">
        <v>426</v>
      </c>
      <c r="D573" s="97">
        <v>620072502</v>
      </c>
      <c r="E573" s="98">
        <v>7191264013</v>
      </c>
      <c r="F573" s="92" t="s">
        <v>11</v>
      </c>
      <c r="H573" s="99">
        <v>40094</v>
      </c>
      <c r="I573" s="100">
        <f ca="1">DATEDIF(H573,TODAY(),"Y")</f>
        <v>8</v>
      </c>
      <c r="J573" s="101" t="s">
        <v>14</v>
      </c>
      <c r="K573" s="102">
        <v>4</v>
      </c>
      <c r="L573" s="103">
        <v>85680</v>
      </c>
      <c r="M573" s="103"/>
    </row>
    <row r="574" spans="1:16" x14ac:dyDescent="0.25">
      <c r="A574" s="92" t="s">
        <v>617</v>
      </c>
      <c r="B574" s="96" t="s">
        <v>8</v>
      </c>
      <c r="C574" s="92" t="s">
        <v>596</v>
      </c>
      <c r="D574" s="97">
        <v>116869057</v>
      </c>
      <c r="E574" s="98">
        <v>7191614846</v>
      </c>
      <c r="F574" s="92" t="s">
        <v>5</v>
      </c>
      <c r="H574" s="99">
        <v>35811</v>
      </c>
      <c r="I574" s="100">
        <f ca="1">DATEDIF(H574,TODAY(),"Y")</f>
        <v>19</v>
      </c>
      <c r="J574" s="101" t="s">
        <v>27</v>
      </c>
      <c r="K574" s="102">
        <v>4</v>
      </c>
      <c r="L574" s="103">
        <v>18006</v>
      </c>
      <c r="M574" s="103"/>
      <c r="N574" s="116"/>
    </row>
    <row r="575" spans="1:16" x14ac:dyDescent="0.25">
      <c r="A575" s="92" t="s">
        <v>508</v>
      </c>
      <c r="B575" s="96" t="s">
        <v>8</v>
      </c>
      <c r="C575" s="92" t="s">
        <v>434</v>
      </c>
      <c r="D575" s="97">
        <v>378281658</v>
      </c>
      <c r="E575" s="98">
        <v>7196705508</v>
      </c>
      <c r="F575" s="92" t="s">
        <v>7</v>
      </c>
      <c r="H575" s="99">
        <v>39129</v>
      </c>
      <c r="I575" s="100">
        <f ca="1">DATEDIF(H575,TODAY(),"Y")</f>
        <v>10</v>
      </c>
      <c r="J575" s="101"/>
      <c r="K575" s="102">
        <v>2</v>
      </c>
      <c r="L575" s="103">
        <v>47160</v>
      </c>
      <c r="M575" s="103"/>
    </row>
    <row r="576" spans="1:16" x14ac:dyDescent="0.25">
      <c r="A576" s="92" t="s">
        <v>400</v>
      </c>
      <c r="B576" s="96" t="s">
        <v>8</v>
      </c>
      <c r="C576" s="92" t="s">
        <v>374</v>
      </c>
      <c r="D576" s="97">
        <v>422957475</v>
      </c>
      <c r="E576" s="98">
        <v>3034273090</v>
      </c>
      <c r="F576" s="92" t="s">
        <v>11</v>
      </c>
      <c r="H576" s="99">
        <v>35233</v>
      </c>
      <c r="I576" s="100">
        <f ca="1">DATEDIF(H576,TODAY(),"Y")</f>
        <v>21</v>
      </c>
      <c r="J576" s="101" t="s">
        <v>18</v>
      </c>
      <c r="K576" s="102">
        <v>2</v>
      </c>
      <c r="L576" s="103">
        <v>78300</v>
      </c>
      <c r="M576" s="103"/>
    </row>
    <row r="577" spans="1:15" x14ac:dyDescent="0.25">
      <c r="A577" s="92" t="s">
        <v>41</v>
      </c>
      <c r="B577" s="96" t="s">
        <v>20</v>
      </c>
      <c r="C577" s="92" t="s">
        <v>24</v>
      </c>
      <c r="D577" s="97">
        <v>317749924</v>
      </c>
      <c r="E577" s="98">
        <v>5053441810</v>
      </c>
      <c r="F577" s="92" t="s">
        <v>7</v>
      </c>
      <c r="H577" s="99">
        <v>35033</v>
      </c>
      <c r="I577" s="100">
        <f ca="1">DATEDIF(H577,TODAY(),"Y")</f>
        <v>22</v>
      </c>
      <c r="J577" s="101"/>
      <c r="K577" s="102">
        <v>5</v>
      </c>
      <c r="L577" s="103">
        <v>75948</v>
      </c>
      <c r="M577" s="103"/>
    </row>
    <row r="578" spans="1:15" x14ac:dyDescent="0.25">
      <c r="A578" s="92" t="s">
        <v>580</v>
      </c>
      <c r="B578" s="96" t="s">
        <v>8</v>
      </c>
      <c r="C578" s="92" t="s">
        <v>434</v>
      </c>
      <c r="D578" s="97">
        <v>948480407</v>
      </c>
      <c r="E578" s="98">
        <v>5051449596</v>
      </c>
      <c r="F578" s="92" t="s">
        <v>7</v>
      </c>
      <c r="H578" s="99">
        <v>38690</v>
      </c>
      <c r="I578" s="100">
        <f ca="1">DATEDIF(H578,TODAY(),"Y")</f>
        <v>12</v>
      </c>
      <c r="J578" s="101"/>
      <c r="K578" s="102">
        <v>3</v>
      </c>
      <c r="L578" s="103">
        <v>73644</v>
      </c>
      <c r="M578" s="103"/>
    </row>
    <row r="579" spans="1:15" x14ac:dyDescent="0.25">
      <c r="A579" s="92" t="s">
        <v>288</v>
      </c>
      <c r="B579" s="96" t="s">
        <v>20</v>
      </c>
      <c r="C579" s="92" t="s">
        <v>285</v>
      </c>
      <c r="D579" s="97">
        <v>134557291</v>
      </c>
      <c r="E579" s="98">
        <v>9705536623</v>
      </c>
      <c r="F579" s="92" t="s">
        <v>11</v>
      </c>
      <c r="H579" s="99">
        <v>34169</v>
      </c>
      <c r="I579" s="100">
        <f ca="1">DATEDIF(H579,TODAY(),"Y")</f>
        <v>24</v>
      </c>
      <c r="J579" s="101" t="s">
        <v>4</v>
      </c>
      <c r="K579" s="102">
        <v>5</v>
      </c>
      <c r="L579" s="103">
        <v>39120</v>
      </c>
      <c r="M579" s="103"/>
    </row>
    <row r="580" spans="1:15" x14ac:dyDescent="0.25">
      <c r="A580" s="92" t="s">
        <v>192</v>
      </c>
      <c r="B580" s="96" t="s">
        <v>16</v>
      </c>
      <c r="C580" s="92" t="s">
        <v>122</v>
      </c>
      <c r="D580" s="97">
        <v>426014550</v>
      </c>
      <c r="E580" s="98">
        <v>9702889182</v>
      </c>
      <c r="F580" s="92" t="s">
        <v>11</v>
      </c>
      <c r="H580" s="99">
        <v>36507</v>
      </c>
      <c r="I580" s="100">
        <f ca="1">DATEDIF(H580,TODAY(),"Y")</f>
        <v>17</v>
      </c>
      <c r="J580" s="101" t="s">
        <v>14</v>
      </c>
      <c r="K580" s="102">
        <v>1</v>
      </c>
      <c r="L580" s="103">
        <v>75558</v>
      </c>
      <c r="M580" s="103"/>
    </row>
    <row r="581" spans="1:15" x14ac:dyDescent="0.25">
      <c r="A581" s="92" t="s">
        <v>497</v>
      </c>
      <c r="B581" s="96" t="s">
        <v>16</v>
      </c>
      <c r="C581" s="92" t="s">
        <v>434</v>
      </c>
      <c r="D581" s="97">
        <v>159117255</v>
      </c>
      <c r="E581" s="98">
        <v>3038426889</v>
      </c>
      <c r="F581" s="92" t="s">
        <v>7</v>
      </c>
      <c r="H581" s="99">
        <v>40886</v>
      </c>
      <c r="I581" s="100">
        <f ca="1">DATEDIF(H581,TODAY(),"Y")</f>
        <v>5</v>
      </c>
      <c r="J581" s="101"/>
      <c r="K581" s="102">
        <v>4</v>
      </c>
      <c r="L581" s="103">
        <v>94224</v>
      </c>
      <c r="M581" s="103"/>
    </row>
    <row r="582" spans="1:15" x14ac:dyDescent="0.25">
      <c r="A582" s="92" t="s">
        <v>237</v>
      </c>
      <c r="B582" s="96" t="s">
        <v>20</v>
      </c>
      <c r="C582" s="92" t="s">
        <v>196</v>
      </c>
      <c r="D582" s="97">
        <v>462650472</v>
      </c>
      <c r="E582" s="98">
        <v>7191276517</v>
      </c>
      <c r="F582" s="92" t="s">
        <v>7</v>
      </c>
      <c r="H582" s="99">
        <v>34458</v>
      </c>
      <c r="I582" s="100">
        <f ca="1">DATEDIF(H582,TODAY(),"Y")</f>
        <v>23</v>
      </c>
      <c r="J582" s="101"/>
      <c r="K582" s="102">
        <v>1</v>
      </c>
      <c r="L582" s="103">
        <v>95256</v>
      </c>
      <c r="M582" s="103"/>
    </row>
    <row r="583" spans="1:15" x14ac:dyDescent="0.25">
      <c r="A583" s="92" t="s">
        <v>593</v>
      </c>
      <c r="B583" s="96" t="s">
        <v>20</v>
      </c>
      <c r="C583" s="92" t="s">
        <v>587</v>
      </c>
      <c r="D583" s="97">
        <v>861884260</v>
      </c>
      <c r="E583" s="98">
        <v>9706632360</v>
      </c>
      <c r="F583" s="92" t="s">
        <v>11</v>
      </c>
      <c r="H583" s="99">
        <v>34441</v>
      </c>
      <c r="I583" s="100">
        <f ca="1">DATEDIF(H583,TODAY(),"Y")</f>
        <v>23</v>
      </c>
      <c r="J583" s="101" t="s">
        <v>4</v>
      </c>
      <c r="K583" s="102">
        <v>1</v>
      </c>
      <c r="L583" s="103">
        <v>106968</v>
      </c>
      <c r="M583" s="103"/>
    </row>
    <row r="584" spans="1:15" x14ac:dyDescent="0.25">
      <c r="A584" s="92" t="s">
        <v>81</v>
      </c>
      <c r="B584" s="96" t="s">
        <v>2</v>
      </c>
      <c r="C584" s="92" t="s">
        <v>24</v>
      </c>
      <c r="D584" s="97">
        <v>616055292</v>
      </c>
      <c r="E584" s="98">
        <v>7192913490</v>
      </c>
      <c r="F584" s="92" t="s">
        <v>11</v>
      </c>
      <c r="H584" s="99">
        <v>34977</v>
      </c>
      <c r="I584" s="100">
        <f ca="1">DATEDIF(H584,TODAY(),"Y")</f>
        <v>22</v>
      </c>
      <c r="J584" s="101" t="s">
        <v>27</v>
      </c>
      <c r="K584" s="102">
        <v>3</v>
      </c>
      <c r="L584" s="103">
        <v>38592</v>
      </c>
      <c r="M584" s="103"/>
    </row>
    <row r="585" spans="1:15" x14ac:dyDescent="0.25">
      <c r="A585" s="92" t="s">
        <v>417</v>
      </c>
      <c r="B585" s="96" t="s">
        <v>49</v>
      </c>
      <c r="C585" s="92" t="s">
        <v>374</v>
      </c>
      <c r="D585" s="97">
        <v>357081517</v>
      </c>
      <c r="E585" s="98">
        <v>9707660273</v>
      </c>
      <c r="F585" s="92" t="s">
        <v>5</v>
      </c>
      <c r="H585" s="99">
        <v>37427</v>
      </c>
      <c r="I585" s="100">
        <f ca="1">DATEDIF(H585,TODAY(),"Y")</f>
        <v>15</v>
      </c>
      <c r="J585" s="101" t="s">
        <v>18</v>
      </c>
      <c r="K585" s="102">
        <v>2</v>
      </c>
      <c r="L585" s="103">
        <v>32148</v>
      </c>
      <c r="M585" s="103"/>
    </row>
    <row r="586" spans="1:15" x14ac:dyDescent="0.25">
      <c r="A586" s="92" t="s">
        <v>499</v>
      </c>
      <c r="B586" s="96" t="s">
        <v>12</v>
      </c>
      <c r="C586" s="92" t="s">
        <v>434</v>
      </c>
      <c r="D586" s="97">
        <v>311883362</v>
      </c>
      <c r="E586" s="98">
        <v>9706505454</v>
      </c>
      <c r="F586" s="92" t="s">
        <v>7</v>
      </c>
      <c r="H586" s="99">
        <v>38382</v>
      </c>
      <c r="I586" s="100">
        <f ca="1">DATEDIF(H586,TODAY(),"Y")</f>
        <v>12</v>
      </c>
      <c r="J586" s="101"/>
      <c r="K586" s="102">
        <v>2</v>
      </c>
      <c r="L586" s="103">
        <v>63324</v>
      </c>
      <c r="M586" s="103"/>
    </row>
    <row r="587" spans="1:15" x14ac:dyDescent="0.25">
      <c r="A587" s="92" t="s">
        <v>760</v>
      </c>
      <c r="B587" s="96" t="s">
        <v>16</v>
      </c>
      <c r="C587" s="92" t="s">
        <v>756</v>
      </c>
      <c r="D587" s="97">
        <v>767961463</v>
      </c>
      <c r="E587" s="98">
        <v>3033646601</v>
      </c>
      <c r="F587" s="92" t="s">
        <v>7</v>
      </c>
      <c r="H587" s="99">
        <v>37833</v>
      </c>
      <c r="I587" s="100">
        <f ca="1">DATEDIF(H587,TODAY(),"Y")</f>
        <v>14</v>
      </c>
      <c r="J587" s="101"/>
      <c r="K587" s="102">
        <v>3</v>
      </c>
      <c r="L587" s="103">
        <v>92028</v>
      </c>
      <c r="M587" s="103"/>
      <c r="N587" s="120"/>
      <c r="O587" s="122"/>
    </row>
    <row r="588" spans="1:15" x14ac:dyDescent="0.25">
      <c r="A588" s="92" t="s">
        <v>113</v>
      </c>
      <c r="B588" s="96" t="s">
        <v>20</v>
      </c>
      <c r="C588" s="92" t="s">
        <v>24</v>
      </c>
      <c r="D588" s="97">
        <v>318723704</v>
      </c>
      <c r="E588" s="98">
        <v>3036526117</v>
      </c>
      <c r="F588" s="92" t="s">
        <v>11</v>
      </c>
      <c r="H588" s="99">
        <v>35481</v>
      </c>
      <c r="I588" s="100">
        <f ca="1">DATEDIF(H588,TODAY(),"Y")</f>
        <v>20</v>
      </c>
      <c r="J588" s="101" t="s">
        <v>18</v>
      </c>
      <c r="K588" s="102">
        <v>2</v>
      </c>
      <c r="L588" s="103">
        <v>88620</v>
      </c>
      <c r="M588" s="103"/>
    </row>
    <row r="589" spans="1:15" x14ac:dyDescent="0.25">
      <c r="A589" s="92" t="s">
        <v>141</v>
      </c>
      <c r="B589" s="96" t="s">
        <v>16</v>
      </c>
      <c r="C589" s="92" t="s">
        <v>122</v>
      </c>
      <c r="D589" s="97">
        <v>288741910</v>
      </c>
      <c r="E589" s="98">
        <v>9702842668</v>
      </c>
      <c r="F589" s="92" t="s">
        <v>11</v>
      </c>
      <c r="H589" s="99">
        <v>37416</v>
      </c>
      <c r="I589" s="100">
        <f ca="1">DATEDIF(H589,TODAY(),"Y")</f>
        <v>15</v>
      </c>
      <c r="J589" s="101" t="s">
        <v>18</v>
      </c>
      <c r="K589" s="102">
        <v>1</v>
      </c>
      <c r="L589" s="103">
        <v>80424</v>
      </c>
      <c r="M589" s="103"/>
    </row>
    <row r="590" spans="1:15" x14ac:dyDescent="0.25">
      <c r="A590" s="92" t="s">
        <v>150</v>
      </c>
      <c r="B590" s="96" t="s">
        <v>16</v>
      </c>
      <c r="C590" s="92" t="s">
        <v>122</v>
      </c>
      <c r="D590" s="97">
        <v>357568979</v>
      </c>
      <c r="E590" s="98">
        <v>9704316324</v>
      </c>
      <c r="F590" s="92" t="s">
        <v>5</v>
      </c>
      <c r="H590" s="99">
        <v>38831</v>
      </c>
      <c r="I590" s="100">
        <f ca="1">DATEDIF(H590,TODAY(),"Y")</f>
        <v>11</v>
      </c>
      <c r="J590" s="101" t="s">
        <v>35</v>
      </c>
      <c r="K590" s="102">
        <v>4</v>
      </c>
      <c r="L590" s="103">
        <v>34230</v>
      </c>
      <c r="M590" s="103"/>
    </row>
    <row r="591" spans="1:15" x14ac:dyDescent="0.25">
      <c r="A591" s="92" t="s">
        <v>307</v>
      </c>
      <c r="B591" s="96" t="s">
        <v>20</v>
      </c>
      <c r="C591" s="92" t="s">
        <v>302</v>
      </c>
      <c r="D591" s="97">
        <v>839899522</v>
      </c>
      <c r="E591" s="98">
        <v>5055512521</v>
      </c>
      <c r="F591" s="92" t="s">
        <v>11</v>
      </c>
      <c r="H591" s="99">
        <v>37025</v>
      </c>
      <c r="I591" s="100">
        <f ca="1">DATEDIF(H591,TODAY(),"Y")</f>
        <v>16</v>
      </c>
      <c r="J591" s="101" t="s">
        <v>4</v>
      </c>
      <c r="K591" s="102">
        <v>5</v>
      </c>
      <c r="L591" s="103">
        <v>89436</v>
      </c>
      <c r="M591" s="103"/>
    </row>
    <row r="592" spans="1:15" x14ac:dyDescent="0.25">
      <c r="A592" s="92" t="s">
        <v>581</v>
      </c>
      <c r="B592" s="96" t="s">
        <v>8</v>
      </c>
      <c r="C592" s="92" t="s">
        <v>434</v>
      </c>
      <c r="D592" s="97">
        <v>412611335</v>
      </c>
      <c r="E592" s="98">
        <v>5055998691</v>
      </c>
      <c r="F592" s="92" t="s">
        <v>7</v>
      </c>
      <c r="H592" s="99">
        <v>39563</v>
      </c>
      <c r="I592" s="100">
        <f ca="1">DATEDIF(H592,TODAY(),"Y")</f>
        <v>9</v>
      </c>
      <c r="J592" s="101"/>
      <c r="K592" s="102">
        <v>2</v>
      </c>
      <c r="L592" s="103">
        <v>49128</v>
      </c>
      <c r="M592" s="103"/>
    </row>
    <row r="593" spans="1:13" x14ac:dyDescent="0.25">
      <c r="A593" s="92" t="s">
        <v>58</v>
      </c>
      <c r="B593" s="96" t="s">
        <v>2</v>
      </c>
      <c r="C593" s="92" t="s">
        <v>24</v>
      </c>
      <c r="D593" s="97">
        <v>626648632</v>
      </c>
      <c r="E593" s="98">
        <v>9706412482</v>
      </c>
      <c r="F593" s="92" t="s">
        <v>7</v>
      </c>
      <c r="H593" s="99">
        <v>38509</v>
      </c>
      <c r="I593" s="100">
        <f ca="1">DATEDIF(H593,TODAY(),"Y")</f>
        <v>12</v>
      </c>
      <c r="J593" s="101"/>
      <c r="K593" s="102">
        <v>4</v>
      </c>
      <c r="L593" s="103">
        <v>58908</v>
      </c>
      <c r="M593" s="103"/>
    </row>
    <row r="594" spans="1:13" x14ac:dyDescent="0.25">
      <c r="A594" s="92" t="s">
        <v>100</v>
      </c>
      <c r="B594" s="96" t="s">
        <v>8</v>
      </c>
      <c r="C594" s="92" t="s">
        <v>24</v>
      </c>
      <c r="D594" s="97">
        <v>892040187</v>
      </c>
      <c r="E594" s="98">
        <v>7194877123</v>
      </c>
      <c r="F594" s="92" t="s">
        <v>11</v>
      </c>
      <c r="H594" s="99">
        <v>35342</v>
      </c>
      <c r="I594" s="100">
        <f ca="1">DATEDIF(H594,TODAY(),"Y")</f>
        <v>21</v>
      </c>
      <c r="J594" s="101" t="s">
        <v>18</v>
      </c>
      <c r="K594" s="102">
        <v>1</v>
      </c>
      <c r="L594" s="103">
        <v>104664</v>
      </c>
      <c r="M594" s="103"/>
    </row>
    <row r="595" spans="1:13" x14ac:dyDescent="0.25">
      <c r="A595" s="92" t="s">
        <v>79</v>
      </c>
      <c r="B595" s="96" t="s">
        <v>20</v>
      </c>
      <c r="C595" s="92" t="s">
        <v>24</v>
      </c>
      <c r="D595" s="97">
        <v>793256568</v>
      </c>
      <c r="E595" s="98">
        <v>3036999991</v>
      </c>
      <c r="F595" s="92" t="s">
        <v>11</v>
      </c>
      <c r="H595" s="99">
        <v>36420</v>
      </c>
      <c r="I595" s="100">
        <f ca="1">DATEDIF(H595,TODAY(),"Y")</f>
        <v>18</v>
      </c>
      <c r="J595" s="101" t="s">
        <v>4</v>
      </c>
      <c r="K595" s="102">
        <v>5</v>
      </c>
      <c r="L595" s="103">
        <v>32556</v>
      </c>
      <c r="M595" s="103"/>
    </row>
    <row r="596" spans="1:13" x14ac:dyDescent="0.25">
      <c r="A596" s="92" t="s">
        <v>573</v>
      </c>
      <c r="B596" s="96" t="s">
        <v>12</v>
      </c>
      <c r="C596" s="92" t="s">
        <v>434</v>
      </c>
      <c r="D596" s="97">
        <v>696435191</v>
      </c>
      <c r="E596" s="98">
        <v>3037710498</v>
      </c>
      <c r="F596" s="92" t="s">
        <v>11</v>
      </c>
      <c r="H596" s="99">
        <v>36647</v>
      </c>
      <c r="I596" s="100">
        <f ca="1">DATEDIF(H596,TODAY(),"Y")</f>
        <v>17</v>
      </c>
      <c r="J596" s="101" t="s">
        <v>18</v>
      </c>
      <c r="K596" s="102">
        <v>2</v>
      </c>
      <c r="L596" s="103">
        <v>73380</v>
      </c>
      <c r="M596" s="103"/>
    </row>
    <row r="597" spans="1:13" x14ac:dyDescent="0.25">
      <c r="A597" s="92" t="s">
        <v>108</v>
      </c>
      <c r="B597" s="96" t="s">
        <v>8</v>
      </c>
      <c r="C597" s="92" t="s">
        <v>24</v>
      </c>
      <c r="D597" s="97">
        <v>240241467</v>
      </c>
      <c r="E597" s="98">
        <v>7194914916</v>
      </c>
      <c r="F597" s="92" t="s">
        <v>0</v>
      </c>
      <c r="H597" s="99">
        <v>36632</v>
      </c>
      <c r="I597" s="100">
        <f ca="1">DATEDIF(H597,TODAY(),"Y")</f>
        <v>17</v>
      </c>
      <c r="J597" s="101"/>
      <c r="K597" s="102">
        <v>3</v>
      </c>
      <c r="L597" s="103">
        <v>34522</v>
      </c>
      <c r="M597" s="103"/>
    </row>
    <row r="598" spans="1:13" x14ac:dyDescent="0.25">
      <c r="A598" s="92" t="s">
        <v>190</v>
      </c>
      <c r="B598" s="96" t="s">
        <v>8</v>
      </c>
      <c r="C598" s="92" t="s">
        <v>122</v>
      </c>
      <c r="D598" s="97">
        <v>393973492</v>
      </c>
      <c r="E598" s="98">
        <v>5052869792</v>
      </c>
      <c r="F598" s="92" t="s">
        <v>5</v>
      </c>
      <c r="H598" s="99">
        <v>37479</v>
      </c>
      <c r="I598" s="100">
        <f ca="1">DATEDIF(H598,TODAY(),"Y")</f>
        <v>15</v>
      </c>
      <c r="J598" s="101" t="s">
        <v>14</v>
      </c>
      <c r="K598" s="102">
        <v>1</v>
      </c>
      <c r="L598" s="103">
        <v>56820</v>
      </c>
      <c r="M598" s="103"/>
    </row>
    <row r="599" spans="1:13" x14ac:dyDescent="0.25">
      <c r="A599" s="92" t="s">
        <v>602</v>
      </c>
      <c r="B599" s="96" t="s">
        <v>12</v>
      </c>
      <c r="C599" s="92" t="s">
        <v>596</v>
      </c>
      <c r="D599" s="97">
        <v>105708355</v>
      </c>
      <c r="E599" s="98">
        <v>7194697218</v>
      </c>
      <c r="F599" s="92" t="s">
        <v>11</v>
      </c>
      <c r="H599" s="99">
        <v>37045</v>
      </c>
      <c r="I599" s="100">
        <f ca="1">DATEDIF(H599,TODAY(),"Y")</f>
        <v>16</v>
      </c>
      <c r="J599" s="101" t="s">
        <v>35</v>
      </c>
      <c r="K599" s="102">
        <v>5</v>
      </c>
      <c r="L599" s="103">
        <v>85212</v>
      </c>
      <c r="M599" s="103"/>
    </row>
    <row r="600" spans="1:13" x14ac:dyDescent="0.25">
      <c r="A600" s="92" t="s">
        <v>330</v>
      </c>
      <c r="B600" s="96" t="s">
        <v>49</v>
      </c>
      <c r="C600" s="92" t="s">
        <v>302</v>
      </c>
      <c r="D600" s="97">
        <v>577239513</v>
      </c>
      <c r="E600" s="98">
        <v>7193199265</v>
      </c>
      <c r="F600" s="92" t="s">
        <v>11</v>
      </c>
      <c r="H600" s="99">
        <v>36189</v>
      </c>
      <c r="I600" s="100">
        <f ca="1">DATEDIF(H600,TODAY(),"Y")</f>
        <v>18</v>
      </c>
      <c r="J600" s="101" t="s">
        <v>18</v>
      </c>
      <c r="K600" s="102">
        <v>5</v>
      </c>
      <c r="L600" s="103">
        <v>75696</v>
      </c>
      <c r="M600" s="103"/>
    </row>
    <row r="601" spans="1:13" x14ac:dyDescent="0.25">
      <c r="A601" s="92" t="s">
        <v>433</v>
      </c>
      <c r="B601" s="96" t="s">
        <v>2</v>
      </c>
      <c r="C601" s="92" t="s">
        <v>426</v>
      </c>
      <c r="D601" s="97">
        <v>723930767</v>
      </c>
      <c r="E601" s="98">
        <v>7191375297</v>
      </c>
      <c r="F601" s="92" t="s">
        <v>11</v>
      </c>
      <c r="H601" s="99">
        <v>41369</v>
      </c>
      <c r="I601" s="100">
        <f ca="1">DATEDIF(H601,TODAY(),"Y")</f>
        <v>4</v>
      </c>
      <c r="J601" s="101" t="s">
        <v>18</v>
      </c>
      <c r="K601" s="102">
        <v>5</v>
      </c>
      <c r="L601" s="103">
        <v>32700</v>
      </c>
      <c r="M601" s="103"/>
    </row>
    <row r="602" spans="1:13" x14ac:dyDescent="0.25">
      <c r="A602" s="92" t="s">
        <v>322</v>
      </c>
      <c r="B602" s="96" t="s">
        <v>16</v>
      </c>
      <c r="C602" s="92" t="s">
        <v>302</v>
      </c>
      <c r="D602" s="97">
        <v>623823805</v>
      </c>
      <c r="E602" s="98">
        <v>9702602559</v>
      </c>
      <c r="F602" s="92" t="s">
        <v>0</v>
      </c>
      <c r="H602" s="99">
        <v>41459</v>
      </c>
      <c r="I602" s="100">
        <f ca="1">DATEDIF(H602,TODAY(),"Y")</f>
        <v>4</v>
      </c>
      <c r="J602" s="101"/>
      <c r="K602" s="102">
        <v>5</v>
      </c>
      <c r="L602" s="103">
        <v>18067</v>
      </c>
      <c r="M602" s="103"/>
    </row>
    <row r="603" spans="1:13" x14ac:dyDescent="0.25">
      <c r="A603" s="92" t="s">
        <v>253</v>
      </c>
      <c r="B603" s="96" t="s">
        <v>8</v>
      </c>
      <c r="C603" s="92" t="s">
        <v>196</v>
      </c>
      <c r="D603" s="97">
        <v>115404531</v>
      </c>
      <c r="E603" s="98">
        <v>7192636321</v>
      </c>
      <c r="F603" s="92" t="s">
        <v>5</v>
      </c>
      <c r="H603" s="99">
        <v>39229</v>
      </c>
      <c r="I603" s="100">
        <f ca="1">DATEDIF(H603,TODAY(),"Y")</f>
        <v>10</v>
      </c>
      <c r="J603" s="101" t="s">
        <v>18</v>
      </c>
      <c r="K603" s="102">
        <v>2</v>
      </c>
      <c r="L603" s="103">
        <v>39480</v>
      </c>
      <c r="M603" s="103"/>
    </row>
    <row r="604" spans="1:13" x14ac:dyDescent="0.25">
      <c r="A604" s="92" t="s">
        <v>726</v>
      </c>
      <c r="B604" s="96" t="s">
        <v>20</v>
      </c>
      <c r="C604" s="92" t="s">
        <v>680</v>
      </c>
      <c r="D604" s="97">
        <v>148899089</v>
      </c>
      <c r="E604" s="98">
        <v>5054734960</v>
      </c>
      <c r="F604" s="92" t="s">
        <v>5</v>
      </c>
      <c r="H604" s="99">
        <v>35222</v>
      </c>
      <c r="I604" s="100">
        <f ca="1">DATEDIF(H604,TODAY(),"Y")</f>
        <v>21</v>
      </c>
      <c r="J604" s="101" t="s">
        <v>4</v>
      </c>
      <c r="K604" s="102">
        <v>3</v>
      </c>
      <c r="L604" s="103">
        <v>32268</v>
      </c>
      <c r="M604" s="103"/>
    </row>
    <row r="605" spans="1:13" x14ac:dyDescent="0.25">
      <c r="A605" s="92" t="s">
        <v>134</v>
      </c>
      <c r="B605" s="96" t="s">
        <v>8</v>
      </c>
      <c r="C605" s="92" t="s">
        <v>122</v>
      </c>
      <c r="D605" s="97">
        <v>744830329</v>
      </c>
      <c r="E605" s="98">
        <v>3036098293</v>
      </c>
      <c r="F605" s="92" t="s">
        <v>11</v>
      </c>
      <c r="H605" s="99">
        <v>35856</v>
      </c>
      <c r="I605" s="100">
        <f ca="1">DATEDIF(H605,TODAY(),"Y")</f>
        <v>19</v>
      </c>
      <c r="J605" s="101" t="s">
        <v>35</v>
      </c>
      <c r="K605" s="102">
        <v>3</v>
      </c>
      <c r="L605" s="103">
        <v>99240</v>
      </c>
      <c r="M605" s="103"/>
    </row>
    <row r="606" spans="1:13" x14ac:dyDescent="0.25">
      <c r="A606" s="92" t="s">
        <v>515</v>
      </c>
      <c r="B606" s="96" t="s">
        <v>16</v>
      </c>
      <c r="C606" s="92" t="s">
        <v>434</v>
      </c>
      <c r="D606" s="97">
        <v>328787467</v>
      </c>
      <c r="E606" s="98">
        <v>3034897618</v>
      </c>
      <c r="F606" s="92" t="s">
        <v>0</v>
      </c>
      <c r="H606" s="99">
        <v>40143</v>
      </c>
      <c r="I606" s="100">
        <f ca="1">DATEDIF(H606,TODAY(),"Y")</f>
        <v>8</v>
      </c>
      <c r="J606" s="101"/>
      <c r="K606" s="102">
        <v>4</v>
      </c>
      <c r="L606" s="103">
        <v>17299</v>
      </c>
      <c r="M606" s="103"/>
    </row>
    <row r="607" spans="1:13" x14ac:dyDescent="0.25">
      <c r="A607" s="92" t="s">
        <v>91</v>
      </c>
      <c r="B607" s="96" t="s">
        <v>20</v>
      </c>
      <c r="C607" s="92" t="s">
        <v>24</v>
      </c>
      <c r="D607" s="97">
        <v>159594851</v>
      </c>
      <c r="E607" s="98">
        <v>5054084456</v>
      </c>
      <c r="F607" s="92" t="s">
        <v>11</v>
      </c>
      <c r="H607" s="99">
        <v>41736</v>
      </c>
      <c r="I607" s="100">
        <f ca="1">DATEDIF(H607,TODAY(),"Y")</f>
        <v>3</v>
      </c>
      <c r="J607" s="101" t="s">
        <v>14</v>
      </c>
      <c r="K607" s="102">
        <v>5</v>
      </c>
      <c r="L607" s="103">
        <v>48312</v>
      </c>
      <c r="M607" s="103"/>
    </row>
    <row r="608" spans="1:13" x14ac:dyDescent="0.25">
      <c r="A608" s="92" t="s">
        <v>216</v>
      </c>
      <c r="B608" s="96" t="s">
        <v>12</v>
      </c>
      <c r="C608" s="92" t="s">
        <v>196</v>
      </c>
      <c r="D608" s="97">
        <v>618775364</v>
      </c>
      <c r="E608" s="98">
        <v>5053182167</v>
      </c>
      <c r="F608" s="92" t="s">
        <v>5</v>
      </c>
      <c r="H608" s="99">
        <v>41310</v>
      </c>
      <c r="I608" s="100">
        <f ca="1">DATEDIF(H608,TODAY(),"Y")</f>
        <v>4</v>
      </c>
      <c r="J608" s="101" t="s">
        <v>18</v>
      </c>
      <c r="K608" s="102">
        <v>3</v>
      </c>
      <c r="L608" s="103">
        <v>58440</v>
      </c>
      <c r="M608" s="103"/>
    </row>
    <row r="609" spans="1:13" x14ac:dyDescent="0.25">
      <c r="A609" s="92" t="s">
        <v>389</v>
      </c>
      <c r="B609" s="96" t="s">
        <v>20</v>
      </c>
      <c r="C609" s="92" t="s">
        <v>374</v>
      </c>
      <c r="D609" s="97">
        <v>626767704</v>
      </c>
      <c r="E609" s="98">
        <v>7196971022</v>
      </c>
      <c r="F609" s="92" t="s">
        <v>7</v>
      </c>
      <c r="H609" s="99">
        <v>36832</v>
      </c>
      <c r="I609" s="100">
        <f ca="1">DATEDIF(H609,TODAY(),"Y")</f>
        <v>17</v>
      </c>
      <c r="J609" s="101"/>
      <c r="K609" s="102">
        <v>5</v>
      </c>
      <c r="L609" s="103">
        <v>93516</v>
      </c>
      <c r="M609" s="103"/>
    </row>
    <row r="610" spans="1:13" x14ac:dyDescent="0.25">
      <c r="A610" s="92" t="s">
        <v>210</v>
      </c>
      <c r="B610" s="96" t="s">
        <v>20</v>
      </c>
      <c r="C610" s="92" t="s">
        <v>196</v>
      </c>
      <c r="D610" s="97">
        <v>737152868</v>
      </c>
      <c r="E610" s="98">
        <v>3031124357</v>
      </c>
      <c r="F610" s="92" t="s">
        <v>11</v>
      </c>
      <c r="H610" s="99">
        <v>37729</v>
      </c>
      <c r="I610" s="100">
        <f ca="1">DATEDIF(H610,TODAY(),"Y")</f>
        <v>14</v>
      </c>
      <c r="J610" s="101" t="s">
        <v>14</v>
      </c>
      <c r="K610" s="102">
        <v>1</v>
      </c>
      <c r="L610" s="103">
        <v>57996</v>
      </c>
      <c r="M610" s="103"/>
    </row>
    <row r="611" spans="1:13" x14ac:dyDescent="0.25">
      <c r="A611" s="92" t="s">
        <v>563</v>
      </c>
      <c r="B611" s="96" t="s">
        <v>20</v>
      </c>
      <c r="C611" s="92" t="s">
        <v>434</v>
      </c>
      <c r="D611" s="97">
        <v>257249459</v>
      </c>
      <c r="E611" s="98">
        <v>3037775023</v>
      </c>
      <c r="F611" s="92" t="s">
        <v>7</v>
      </c>
      <c r="H611" s="99">
        <v>37693</v>
      </c>
      <c r="I611" s="100">
        <f ca="1">DATEDIF(H611,TODAY(),"Y")</f>
        <v>14</v>
      </c>
      <c r="J611" s="101"/>
      <c r="K611" s="102">
        <v>3</v>
      </c>
      <c r="L611" s="103">
        <v>69120</v>
      </c>
      <c r="M611" s="103"/>
    </row>
    <row r="612" spans="1:13" x14ac:dyDescent="0.25">
      <c r="A612" s="92" t="s">
        <v>615</v>
      </c>
      <c r="B612" s="96" t="s">
        <v>8</v>
      </c>
      <c r="C612" s="92" t="s">
        <v>596</v>
      </c>
      <c r="D612" s="97">
        <v>659766304</v>
      </c>
      <c r="E612" s="98">
        <v>7195876028</v>
      </c>
      <c r="F612" s="92" t="s">
        <v>11</v>
      </c>
      <c r="H612" s="99">
        <v>36557</v>
      </c>
      <c r="I612" s="100">
        <f ca="1">DATEDIF(H612,TODAY(),"Y")</f>
        <v>17</v>
      </c>
      <c r="J612" s="101" t="s">
        <v>18</v>
      </c>
      <c r="K612" s="102">
        <v>5</v>
      </c>
      <c r="L612" s="103">
        <v>45300</v>
      </c>
      <c r="M612" s="103"/>
    </row>
    <row r="613" spans="1:13" x14ac:dyDescent="0.25">
      <c r="A613" s="92" t="s">
        <v>212</v>
      </c>
      <c r="B613" s="96" t="s">
        <v>8</v>
      </c>
      <c r="C613" s="92" t="s">
        <v>196</v>
      </c>
      <c r="D613" s="97">
        <v>161439267</v>
      </c>
      <c r="E613" s="98">
        <v>7197600603</v>
      </c>
      <c r="F613" s="92" t="s">
        <v>11</v>
      </c>
      <c r="H613" s="99">
        <v>40418</v>
      </c>
      <c r="I613" s="100">
        <f ca="1">DATEDIF(H613,TODAY(),"Y")</f>
        <v>7</v>
      </c>
      <c r="J613" s="101" t="s">
        <v>35</v>
      </c>
      <c r="K613" s="102">
        <v>5</v>
      </c>
      <c r="L613" s="103">
        <v>50424</v>
      </c>
      <c r="M613" s="103"/>
    </row>
    <row r="614" spans="1:13" x14ac:dyDescent="0.25">
      <c r="A614" s="92" t="s">
        <v>541</v>
      </c>
      <c r="B614" s="96" t="s">
        <v>16</v>
      </c>
      <c r="C614" s="92" t="s">
        <v>434</v>
      </c>
      <c r="D614" s="97">
        <v>313128501</v>
      </c>
      <c r="E614" s="98">
        <v>3033184277</v>
      </c>
      <c r="F614" s="92" t="s">
        <v>0</v>
      </c>
      <c r="H614" s="99">
        <v>36546</v>
      </c>
      <c r="I614" s="100">
        <f ca="1">DATEDIF(H614,TODAY(),"Y")</f>
        <v>17</v>
      </c>
      <c r="J614" s="101"/>
      <c r="K614" s="102">
        <v>1</v>
      </c>
      <c r="L614" s="103">
        <v>26966</v>
      </c>
      <c r="M614" s="103"/>
    </row>
    <row r="615" spans="1:13" x14ac:dyDescent="0.25">
      <c r="A615" s="92" t="s">
        <v>207</v>
      </c>
      <c r="B615" s="96" t="s">
        <v>20</v>
      </c>
      <c r="C615" s="92" t="s">
        <v>196</v>
      </c>
      <c r="D615" s="97">
        <v>336025451</v>
      </c>
      <c r="E615" s="98">
        <v>7192344526</v>
      </c>
      <c r="F615" s="92" t="s">
        <v>7</v>
      </c>
      <c r="H615" s="99">
        <v>35534</v>
      </c>
      <c r="I615" s="100">
        <f ca="1">DATEDIF(H615,TODAY(),"Y")</f>
        <v>20</v>
      </c>
      <c r="J615" s="101"/>
      <c r="K615" s="102">
        <v>1</v>
      </c>
      <c r="L615" s="103">
        <v>67980</v>
      </c>
      <c r="M615" s="103"/>
    </row>
    <row r="616" spans="1:13" x14ac:dyDescent="0.25">
      <c r="A616" s="92" t="s">
        <v>490</v>
      </c>
      <c r="B616" s="96" t="s">
        <v>20</v>
      </c>
      <c r="C616" s="92" t="s">
        <v>434</v>
      </c>
      <c r="D616" s="97">
        <v>147724014</v>
      </c>
      <c r="E616" s="98">
        <v>7192212512</v>
      </c>
      <c r="F616" s="92" t="s">
        <v>11</v>
      </c>
      <c r="H616" s="99">
        <v>36244</v>
      </c>
      <c r="I616" s="100">
        <f ca="1">DATEDIF(H616,TODAY(),"Y")</f>
        <v>18</v>
      </c>
      <c r="J616" s="101" t="s">
        <v>18</v>
      </c>
      <c r="K616" s="102">
        <v>2</v>
      </c>
      <c r="L616" s="103">
        <v>53124</v>
      </c>
      <c r="M616" s="103"/>
    </row>
    <row r="617" spans="1:13" x14ac:dyDescent="0.25">
      <c r="A617" s="92" t="s">
        <v>238</v>
      </c>
      <c r="B617" s="96" t="s">
        <v>2</v>
      </c>
      <c r="C617" s="92" t="s">
        <v>196</v>
      </c>
      <c r="D617" s="97">
        <v>289103201</v>
      </c>
      <c r="E617" s="98">
        <v>5052921836</v>
      </c>
      <c r="F617" s="92" t="s">
        <v>11</v>
      </c>
      <c r="H617" s="99">
        <v>40273</v>
      </c>
      <c r="I617" s="100">
        <f ca="1">DATEDIF(H617,TODAY(),"Y")</f>
        <v>7</v>
      </c>
      <c r="J617" s="101" t="s">
        <v>4</v>
      </c>
      <c r="K617" s="102">
        <v>2</v>
      </c>
      <c r="L617" s="103">
        <v>88596</v>
      </c>
      <c r="M617" s="103"/>
    </row>
    <row r="618" spans="1:13" x14ac:dyDescent="0.25">
      <c r="A618" s="92" t="s">
        <v>84</v>
      </c>
      <c r="B618" s="96" t="s">
        <v>20</v>
      </c>
      <c r="C618" s="92" t="s">
        <v>24</v>
      </c>
      <c r="D618" s="97">
        <v>876082195</v>
      </c>
      <c r="E618" s="98">
        <v>9706049607</v>
      </c>
      <c r="F618" s="92" t="s">
        <v>11</v>
      </c>
      <c r="H618" s="99">
        <v>37386</v>
      </c>
      <c r="I618" s="100">
        <f ca="1">DATEDIF(H618,TODAY(),"Y")</f>
        <v>15</v>
      </c>
      <c r="J618" s="101" t="s">
        <v>14</v>
      </c>
      <c r="K618" s="102">
        <v>2</v>
      </c>
      <c r="L618" s="103">
        <v>74220</v>
      </c>
      <c r="M618" s="103"/>
    </row>
    <row r="619" spans="1:13" x14ac:dyDescent="0.25">
      <c r="A619" s="92" t="s">
        <v>729</v>
      </c>
      <c r="B619" s="96" t="s">
        <v>8</v>
      </c>
      <c r="C619" s="92" t="s">
        <v>680</v>
      </c>
      <c r="D619" s="97">
        <v>411058865</v>
      </c>
      <c r="E619" s="98">
        <v>5053883919</v>
      </c>
      <c r="F619" s="92" t="s">
        <v>11</v>
      </c>
      <c r="H619" s="99">
        <v>38064</v>
      </c>
      <c r="I619" s="100">
        <f ca="1">DATEDIF(H619,TODAY(),"Y")</f>
        <v>13</v>
      </c>
      <c r="J619" s="101" t="s">
        <v>4</v>
      </c>
      <c r="K619" s="102">
        <v>4</v>
      </c>
      <c r="L619" s="103">
        <v>32616</v>
      </c>
      <c r="M619" s="103"/>
    </row>
    <row r="620" spans="1:13" x14ac:dyDescent="0.25">
      <c r="A620" s="92" t="s">
        <v>628</v>
      </c>
      <c r="B620" s="96" t="s">
        <v>20</v>
      </c>
      <c r="C620" s="92" t="s">
        <v>596</v>
      </c>
      <c r="D620" s="97">
        <v>232896341</v>
      </c>
      <c r="E620" s="98">
        <v>9707288082</v>
      </c>
      <c r="F620" s="92" t="s">
        <v>7</v>
      </c>
      <c r="H620" s="99">
        <v>41292</v>
      </c>
      <c r="I620" s="100">
        <f ca="1">DATEDIF(H620,TODAY(),"Y")</f>
        <v>4</v>
      </c>
      <c r="J620" s="101"/>
      <c r="K620" s="102">
        <v>4</v>
      </c>
      <c r="L620" s="103">
        <v>54996</v>
      </c>
      <c r="M620" s="103"/>
    </row>
    <row r="621" spans="1:13" x14ac:dyDescent="0.25">
      <c r="A621" s="92" t="s">
        <v>356</v>
      </c>
      <c r="B621" s="96" t="s">
        <v>20</v>
      </c>
      <c r="C621" s="92" t="s">
        <v>352</v>
      </c>
      <c r="D621" s="97">
        <v>397835298</v>
      </c>
      <c r="E621" s="98">
        <v>7196795200</v>
      </c>
      <c r="F621" s="92" t="s">
        <v>7</v>
      </c>
      <c r="H621" s="99">
        <v>41428</v>
      </c>
      <c r="I621" s="100">
        <f ca="1">DATEDIF(H621,TODAY(),"Y")</f>
        <v>4</v>
      </c>
      <c r="J621" s="101"/>
      <c r="K621" s="102">
        <v>4</v>
      </c>
      <c r="L621" s="103">
        <v>90120</v>
      </c>
      <c r="M621" s="103"/>
    </row>
    <row r="622" spans="1:13" x14ac:dyDescent="0.25">
      <c r="A622" s="92" t="s">
        <v>647</v>
      </c>
      <c r="B622" s="96" t="s">
        <v>20</v>
      </c>
      <c r="C622" s="92" t="s">
        <v>641</v>
      </c>
      <c r="D622" s="97">
        <v>907491320</v>
      </c>
      <c r="E622" s="98">
        <v>9705724528</v>
      </c>
      <c r="F622" s="92" t="s">
        <v>5</v>
      </c>
      <c r="H622" s="99">
        <v>37413</v>
      </c>
      <c r="I622" s="100">
        <f ca="1">DATEDIF(H622,TODAY(),"Y")</f>
        <v>15</v>
      </c>
      <c r="J622" s="101" t="s">
        <v>14</v>
      </c>
      <c r="K622" s="102">
        <v>1</v>
      </c>
      <c r="L622" s="103">
        <v>51486</v>
      </c>
      <c r="M622" s="103"/>
    </row>
    <row r="623" spans="1:13" x14ac:dyDescent="0.25">
      <c r="A623" s="92" t="s">
        <v>709</v>
      </c>
      <c r="B623" s="96" t="s">
        <v>8</v>
      </c>
      <c r="C623" s="92" t="s">
        <v>680</v>
      </c>
      <c r="D623" s="97">
        <v>870106287</v>
      </c>
      <c r="E623" s="98">
        <v>7198611970</v>
      </c>
      <c r="F623" s="92" t="s">
        <v>5</v>
      </c>
      <c r="H623" s="99">
        <v>35604</v>
      </c>
      <c r="I623" s="100">
        <f ca="1">DATEDIF(H623,TODAY(),"Y")</f>
        <v>20</v>
      </c>
      <c r="J623" s="101" t="s">
        <v>14</v>
      </c>
      <c r="K623" s="102">
        <v>4</v>
      </c>
      <c r="L623" s="103">
        <v>46704</v>
      </c>
      <c r="M623" s="103"/>
    </row>
    <row r="624" spans="1:13" x14ac:dyDescent="0.25">
      <c r="A624" s="92" t="s">
        <v>406</v>
      </c>
      <c r="B624" s="96" t="s">
        <v>8</v>
      </c>
      <c r="C624" s="92" t="s">
        <v>374</v>
      </c>
      <c r="D624" s="97">
        <v>479081328</v>
      </c>
      <c r="E624" s="98">
        <v>3035368383</v>
      </c>
      <c r="F624" s="92" t="s">
        <v>7</v>
      </c>
      <c r="H624" s="99">
        <v>36738</v>
      </c>
      <c r="I624" s="100">
        <f ca="1">DATEDIF(H624,TODAY(),"Y")</f>
        <v>17</v>
      </c>
      <c r="J624" s="101"/>
      <c r="K624" s="102">
        <v>2</v>
      </c>
      <c r="L624" s="103">
        <v>76620</v>
      </c>
      <c r="M624" s="103"/>
    </row>
    <row r="625" spans="1:15" x14ac:dyDescent="0.25">
      <c r="A625" s="92" t="s">
        <v>703</v>
      </c>
      <c r="B625" s="96" t="s">
        <v>2</v>
      </c>
      <c r="C625" s="92" t="s">
        <v>680</v>
      </c>
      <c r="D625" s="97">
        <v>867671341</v>
      </c>
      <c r="E625" s="98">
        <v>3038317543</v>
      </c>
      <c r="F625" s="92" t="s">
        <v>5</v>
      </c>
      <c r="H625" s="99">
        <v>37952</v>
      </c>
      <c r="I625" s="100">
        <f ca="1">DATEDIF(H625,TODAY(),"Y")</f>
        <v>14</v>
      </c>
      <c r="J625" s="101" t="s">
        <v>4</v>
      </c>
      <c r="K625" s="102">
        <v>3</v>
      </c>
      <c r="L625" s="103">
        <v>42336</v>
      </c>
      <c r="M625" s="103"/>
    </row>
    <row r="626" spans="1:15" x14ac:dyDescent="0.25">
      <c r="A626" s="92" t="s">
        <v>66</v>
      </c>
      <c r="B626" s="96" t="s">
        <v>16</v>
      </c>
      <c r="C626" s="92" t="s">
        <v>24</v>
      </c>
      <c r="D626" s="97">
        <v>502580266</v>
      </c>
      <c r="E626" s="98">
        <v>7197103200</v>
      </c>
      <c r="F626" s="92" t="s">
        <v>0</v>
      </c>
      <c r="H626" s="99">
        <v>39702</v>
      </c>
      <c r="I626" s="100">
        <f ca="1">DATEDIF(H626,TODAY(),"Y")</f>
        <v>9</v>
      </c>
      <c r="J626" s="101"/>
      <c r="K626" s="102">
        <v>2</v>
      </c>
      <c r="L626" s="103">
        <v>44813</v>
      </c>
      <c r="M626" s="103"/>
    </row>
    <row r="627" spans="1:15" x14ac:dyDescent="0.25">
      <c r="A627" s="92" t="s">
        <v>80</v>
      </c>
      <c r="B627" s="96" t="s">
        <v>8</v>
      </c>
      <c r="C627" s="92" t="s">
        <v>24</v>
      </c>
      <c r="D627" s="97">
        <v>287476507</v>
      </c>
      <c r="E627" s="98">
        <v>3031509619</v>
      </c>
      <c r="F627" s="92" t="s">
        <v>5</v>
      </c>
      <c r="H627" s="99">
        <v>35061</v>
      </c>
      <c r="I627" s="100">
        <f ca="1">DATEDIF(H627,TODAY(),"Y")</f>
        <v>21</v>
      </c>
      <c r="J627" s="101" t="s">
        <v>4</v>
      </c>
      <c r="K627" s="102">
        <v>1</v>
      </c>
      <c r="L627" s="103">
        <v>23922</v>
      </c>
      <c r="M627" s="103"/>
    </row>
    <row r="628" spans="1:15" x14ac:dyDescent="0.25">
      <c r="A628" s="92" t="s">
        <v>305</v>
      </c>
      <c r="B628" s="96" t="s">
        <v>20</v>
      </c>
      <c r="C628" s="92" t="s">
        <v>302</v>
      </c>
      <c r="D628" s="97">
        <v>934447306</v>
      </c>
      <c r="E628" s="98">
        <v>7195981242</v>
      </c>
      <c r="F628" s="92" t="s">
        <v>11</v>
      </c>
      <c r="H628" s="99">
        <v>35167</v>
      </c>
      <c r="I628" s="100">
        <f ca="1">DATEDIF(H628,TODAY(),"Y")</f>
        <v>21</v>
      </c>
      <c r="J628" s="101" t="s">
        <v>18</v>
      </c>
      <c r="K628" s="102">
        <v>5</v>
      </c>
      <c r="L628" s="103">
        <v>87636</v>
      </c>
      <c r="M628" s="103"/>
    </row>
    <row r="629" spans="1:15" x14ac:dyDescent="0.25">
      <c r="A629" s="92" t="s">
        <v>523</v>
      </c>
      <c r="B629" s="96" t="s">
        <v>20</v>
      </c>
      <c r="C629" s="92" t="s">
        <v>434</v>
      </c>
      <c r="D629" s="97">
        <v>676030562</v>
      </c>
      <c r="E629" s="98">
        <v>7198253211</v>
      </c>
      <c r="F629" s="92" t="s">
        <v>11</v>
      </c>
      <c r="H629" s="99">
        <v>36751</v>
      </c>
      <c r="I629" s="100">
        <f ca="1">DATEDIF(H629,TODAY(),"Y")</f>
        <v>17</v>
      </c>
      <c r="J629" s="101" t="s">
        <v>4</v>
      </c>
      <c r="K629" s="102">
        <v>1</v>
      </c>
      <c r="L629" s="103">
        <v>72120</v>
      </c>
      <c r="M629" s="103"/>
    </row>
    <row r="630" spans="1:15" x14ac:dyDescent="0.25">
      <c r="A630" s="92" t="s">
        <v>441</v>
      </c>
      <c r="B630" s="96" t="s">
        <v>20</v>
      </c>
      <c r="C630" s="92" t="s">
        <v>434</v>
      </c>
      <c r="D630" s="97">
        <v>505966230</v>
      </c>
      <c r="E630" s="98">
        <v>3038038161</v>
      </c>
      <c r="F630" s="92" t="s">
        <v>11</v>
      </c>
      <c r="H630" s="99">
        <v>35049</v>
      </c>
      <c r="I630" s="100">
        <f ca="1">DATEDIF(H630,TODAY(),"Y")</f>
        <v>21</v>
      </c>
      <c r="J630" s="101" t="s">
        <v>18</v>
      </c>
      <c r="K630" s="102">
        <v>3</v>
      </c>
      <c r="L630" s="103">
        <v>54600</v>
      </c>
      <c r="M630" s="103"/>
    </row>
    <row r="631" spans="1:15" x14ac:dyDescent="0.25">
      <c r="A631" s="92" t="s">
        <v>498</v>
      </c>
      <c r="B631" s="96" t="s">
        <v>20</v>
      </c>
      <c r="C631" s="92" t="s">
        <v>434</v>
      </c>
      <c r="D631" s="97">
        <v>962553692</v>
      </c>
      <c r="E631" s="98">
        <v>5056689962</v>
      </c>
      <c r="F631" s="92" t="s">
        <v>11</v>
      </c>
      <c r="H631" s="99">
        <v>36212</v>
      </c>
      <c r="I631" s="100">
        <f ca="1">DATEDIF(H631,TODAY(),"Y")</f>
        <v>18</v>
      </c>
      <c r="J631" s="101" t="s">
        <v>18</v>
      </c>
      <c r="K631" s="102">
        <v>3</v>
      </c>
      <c r="L631" s="103">
        <v>103512</v>
      </c>
      <c r="M631" s="103"/>
    </row>
    <row r="632" spans="1:15" x14ac:dyDescent="0.25">
      <c r="A632" s="92" t="s">
        <v>491</v>
      </c>
      <c r="B632" s="96" t="s">
        <v>20</v>
      </c>
      <c r="C632" s="92" t="s">
        <v>434</v>
      </c>
      <c r="D632" s="97">
        <v>468053610</v>
      </c>
      <c r="E632" s="98">
        <v>5055344270</v>
      </c>
      <c r="F632" s="92" t="s">
        <v>11</v>
      </c>
      <c r="H632" s="99">
        <v>38565</v>
      </c>
      <c r="I632" s="100">
        <f ca="1">DATEDIF(H632,TODAY(),"Y")</f>
        <v>12</v>
      </c>
      <c r="J632" s="101" t="s">
        <v>18</v>
      </c>
      <c r="K632" s="102">
        <v>3</v>
      </c>
      <c r="L632" s="103">
        <v>82896</v>
      </c>
      <c r="M632" s="103"/>
    </row>
    <row r="633" spans="1:15" x14ac:dyDescent="0.25">
      <c r="A633" s="92" t="s">
        <v>47</v>
      </c>
      <c r="B633" s="96" t="s">
        <v>16</v>
      </c>
      <c r="C633" s="92" t="s">
        <v>24</v>
      </c>
      <c r="D633" s="97">
        <v>610340294</v>
      </c>
      <c r="E633" s="98">
        <v>7198443818</v>
      </c>
      <c r="F633" s="92" t="s">
        <v>7</v>
      </c>
      <c r="H633" s="99">
        <v>34876</v>
      </c>
      <c r="I633" s="100">
        <f ca="1">DATEDIF(H633,TODAY(),"Y")</f>
        <v>22</v>
      </c>
      <c r="J633" s="101"/>
      <c r="K633" s="102">
        <v>3</v>
      </c>
      <c r="L633" s="103">
        <v>84360</v>
      </c>
      <c r="M633" s="103"/>
    </row>
    <row r="634" spans="1:15" x14ac:dyDescent="0.25">
      <c r="A634" s="92" t="s">
        <v>204</v>
      </c>
      <c r="B634" s="96" t="s">
        <v>20</v>
      </c>
      <c r="C634" s="92" t="s">
        <v>196</v>
      </c>
      <c r="D634" s="97">
        <v>638495756</v>
      </c>
      <c r="E634" s="98">
        <v>7198922252</v>
      </c>
      <c r="F634" s="92" t="s">
        <v>7</v>
      </c>
      <c r="H634" s="99">
        <v>35005</v>
      </c>
      <c r="I634" s="100">
        <f ca="1">DATEDIF(H634,TODAY(),"Y")</f>
        <v>22</v>
      </c>
      <c r="J634" s="101"/>
      <c r="K634" s="102">
        <v>2</v>
      </c>
      <c r="L634" s="103">
        <v>53664</v>
      </c>
      <c r="M634" s="103"/>
    </row>
    <row r="635" spans="1:15" x14ac:dyDescent="0.25">
      <c r="A635" s="92" t="s">
        <v>168</v>
      </c>
      <c r="B635" s="96" t="s">
        <v>8</v>
      </c>
      <c r="C635" s="92" t="s">
        <v>122</v>
      </c>
      <c r="D635" s="97">
        <v>125540405</v>
      </c>
      <c r="E635" s="98">
        <v>3034589262</v>
      </c>
      <c r="F635" s="92" t="s">
        <v>11</v>
      </c>
      <c r="H635" s="99">
        <v>37301</v>
      </c>
      <c r="I635" s="100">
        <f ca="1">DATEDIF(H635,TODAY(),"Y")</f>
        <v>15</v>
      </c>
      <c r="J635" s="101" t="s">
        <v>4</v>
      </c>
      <c r="K635" s="102">
        <v>5</v>
      </c>
      <c r="L635" s="103">
        <v>70092</v>
      </c>
      <c r="M635" s="103"/>
    </row>
    <row r="636" spans="1:15" x14ac:dyDescent="0.25">
      <c r="A636" s="92" t="s">
        <v>262</v>
      </c>
      <c r="B636" s="96" t="s">
        <v>20</v>
      </c>
      <c r="C636" s="92" t="s">
        <v>196</v>
      </c>
      <c r="D636" s="97">
        <v>548283920</v>
      </c>
      <c r="E636" s="98">
        <v>7194160215</v>
      </c>
      <c r="F636" s="92" t="s">
        <v>7</v>
      </c>
      <c r="H636" s="99">
        <v>37353</v>
      </c>
      <c r="I636" s="100">
        <f ca="1">DATEDIF(H636,TODAY(),"Y")</f>
        <v>15</v>
      </c>
      <c r="J636" s="101"/>
      <c r="K636" s="102">
        <v>5</v>
      </c>
      <c r="L636" s="103">
        <v>69588</v>
      </c>
      <c r="M636" s="103"/>
    </row>
    <row r="637" spans="1:15" x14ac:dyDescent="0.25">
      <c r="A637" s="92" t="s">
        <v>32</v>
      </c>
      <c r="B637" s="96" t="s">
        <v>8</v>
      </c>
      <c r="C637" s="92" t="s">
        <v>24</v>
      </c>
      <c r="D637" s="97">
        <v>121173068</v>
      </c>
      <c r="E637" s="98">
        <v>3036778600</v>
      </c>
      <c r="F637" s="92" t="s">
        <v>11</v>
      </c>
      <c r="H637" s="99">
        <v>41624</v>
      </c>
      <c r="I637" s="100">
        <f ca="1">DATEDIF(H637,TODAY(),"Y")</f>
        <v>3</v>
      </c>
      <c r="J637" s="101" t="s">
        <v>4</v>
      </c>
      <c r="K637" s="102">
        <v>5</v>
      </c>
      <c r="L637" s="103">
        <v>55668</v>
      </c>
      <c r="M637" s="103"/>
    </row>
    <row r="638" spans="1:15" x14ac:dyDescent="0.25">
      <c r="A638" s="92" t="s">
        <v>421</v>
      </c>
      <c r="B638" s="96" t="s">
        <v>16</v>
      </c>
      <c r="C638" s="92" t="s">
        <v>374</v>
      </c>
      <c r="D638" s="97">
        <v>917714039</v>
      </c>
      <c r="E638" s="98">
        <v>7194402150</v>
      </c>
      <c r="F638" s="92" t="s">
        <v>11</v>
      </c>
      <c r="H638" s="99">
        <v>36276</v>
      </c>
      <c r="I638" s="100">
        <f ca="1">DATEDIF(H638,TODAY(),"Y")</f>
        <v>18</v>
      </c>
      <c r="J638" s="101" t="s">
        <v>27</v>
      </c>
      <c r="K638" s="102">
        <v>4</v>
      </c>
      <c r="L638" s="103">
        <v>84576</v>
      </c>
      <c r="M638" s="103"/>
    </row>
    <row r="639" spans="1:15" x14ac:dyDescent="0.25">
      <c r="A639" s="92" t="s">
        <v>770</v>
      </c>
      <c r="B639" s="96" t="s">
        <v>20</v>
      </c>
      <c r="C639" s="92" t="s">
        <v>756</v>
      </c>
      <c r="D639" s="97">
        <v>202815919</v>
      </c>
      <c r="E639" s="98">
        <v>9708467597</v>
      </c>
      <c r="F639" s="92" t="s">
        <v>7</v>
      </c>
      <c r="H639" s="99">
        <v>35132</v>
      </c>
      <c r="I639" s="100">
        <f ca="1">DATEDIF(H639,TODAY(),"Y")</f>
        <v>21</v>
      </c>
      <c r="J639" s="101"/>
      <c r="K639" s="102">
        <v>5</v>
      </c>
      <c r="L639" s="103">
        <v>79896</v>
      </c>
      <c r="M639" s="103"/>
      <c r="N639" s="125"/>
      <c r="O639" s="122"/>
    </row>
    <row r="640" spans="1:15" x14ac:dyDescent="0.25">
      <c r="A640" s="92" t="s">
        <v>477</v>
      </c>
      <c r="B640" s="96" t="s">
        <v>20</v>
      </c>
      <c r="C640" s="92" t="s">
        <v>434</v>
      </c>
      <c r="D640" s="97">
        <v>470719383</v>
      </c>
      <c r="E640" s="98">
        <v>3037848542</v>
      </c>
      <c r="F640" s="92" t="s">
        <v>11</v>
      </c>
      <c r="H640" s="99">
        <v>37065</v>
      </c>
      <c r="I640" s="100">
        <f ca="1">DATEDIF(H640,TODAY(),"Y")</f>
        <v>16</v>
      </c>
      <c r="J640" s="101" t="s">
        <v>4</v>
      </c>
      <c r="K640" s="102">
        <v>5</v>
      </c>
      <c r="L640" s="103">
        <v>90144</v>
      </c>
      <c r="M640" s="103"/>
    </row>
    <row r="641" spans="1:14" x14ac:dyDescent="0.25">
      <c r="A641" s="92" t="s">
        <v>277</v>
      </c>
      <c r="B641" s="96" t="s">
        <v>49</v>
      </c>
      <c r="C641" s="92" t="s">
        <v>196</v>
      </c>
      <c r="D641" s="97">
        <v>486016972</v>
      </c>
      <c r="E641" s="98">
        <v>7194532398</v>
      </c>
      <c r="F641" s="92" t="s">
        <v>5</v>
      </c>
      <c r="H641" s="99">
        <v>40784</v>
      </c>
      <c r="I641" s="100">
        <f ca="1">DATEDIF(H641,TODAY(),"Y")</f>
        <v>6</v>
      </c>
      <c r="J641" s="101" t="s">
        <v>4</v>
      </c>
      <c r="K641" s="102">
        <v>1</v>
      </c>
      <c r="L641" s="103">
        <v>54678</v>
      </c>
      <c r="M641" s="103"/>
    </row>
    <row r="642" spans="1:14" x14ac:dyDescent="0.25">
      <c r="A642" s="92" t="s">
        <v>733</v>
      </c>
      <c r="B642" s="96" t="s">
        <v>16</v>
      </c>
      <c r="C642" s="92" t="s">
        <v>680</v>
      </c>
      <c r="D642" s="97">
        <v>676534152</v>
      </c>
      <c r="E642" s="98">
        <v>7194416232</v>
      </c>
      <c r="F642" s="92" t="s">
        <v>11</v>
      </c>
      <c r="H642" s="99">
        <v>41348</v>
      </c>
      <c r="I642" s="100">
        <f ca="1">DATEDIF(H642,TODAY(),"Y")</f>
        <v>4</v>
      </c>
      <c r="J642" s="101" t="s">
        <v>4</v>
      </c>
      <c r="K642" s="102">
        <v>1</v>
      </c>
      <c r="L642" s="103">
        <v>27936</v>
      </c>
      <c r="M642" s="103"/>
    </row>
    <row r="643" spans="1:14" x14ac:dyDescent="0.25">
      <c r="A643" s="92" t="s">
        <v>387</v>
      </c>
      <c r="B643" s="96" t="s">
        <v>2</v>
      </c>
      <c r="C643" s="92" t="s">
        <v>374</v>
      </c>
      <c r="D643" s="97">
        <v>650784238</v>
      </c>
      <c r="E643" s="98">
        <v>3034679864</v>
      </c>
      <c r="F643" s="92" t="s">
        <v>7</v>
      </c>
      <c r="H643" s="99">
        <v>36574</v>
      </c>
      <c r="I643" s="100">
        <f ca="1">DATEDIF(H643,TODAY(),"Y")</f>
        <v>17</v>
      </c>
      <c r="J643" s="101"/>
      <c r="K643" s="102">
        <v>2</v>
      </c>
      <c r="L643" s="103">
        <v>64644</v>
      </c>
      <c r="M643" s="103"/>
    </row>
    <row r="644" spans="1:14" x14ac:dyDescent="0.25">
      <c r="A644" s="92" t="s">
        <v>350</v>
      </c>
      <c r="B644" s="96" t="s">
        <v>16</v>
      </c>
      <c r="C644" s="92" t="s">
        <v>347</v>
      </c>
      <c r="D644" s="97">
        <v>425943144</v>
      </c>
      <c r="E644" s="98">
        <v>5052911046</v>
      </c>
      <c r="F644" s="92" t="s">
        <v>7</v>
      </c>
      <c r="H644" s="99">
        <v>35464</v>
      </c>
      <c r="I644" s="100">
        <f ca="1">DATEDIF(H644,TODAY(),"Y")</f>
        <v>20</v>
      </c>
      <c r="J644" s="101"/>
      <c r="K644" s="102">
        <v>2</v>
      </c>
      <c r="L644" s="103">
        <v>86040</v>
      </c>
      <c r="M644" s="103"/>
    </row>
    <row r="645" spans="1:14" x14ac:dyDescent="0.25">
      <c r="A645" s="92" t="s">
        <v>172</v>
      </c>
      <c r="B645" s="96" t="s">
        <v>12</v>
      </c>
      <c r="C645" s="92" t="s">
        <v>122</v>
      </c>
      <c r="D645" s="97">
        <v>626501093</v>
      </c>
      <c r="E645" s="98">
        <v>3032822520</v>
      </c>
      <c r="F645" s="92" t="s">
        <v>7</v>
      </c>
      <c r="H645" s="99">
        <v>39083</v>
      </c>
      <c r="I645" s="100">
        <f ca="1">DATEDIF(H645,TODAY(),"Y")</f>
        <v>10</v>
      </c>
      <c r="J645" s="101"/>
      <c r="K645" s="102">
        <v>1</v>
      </c>
      <c r="L645" s="103">
        <v>77508</v>
      </c>
      <c r="M645" s="103"/>
    </row>
    <row r="646" spans="1:14" x14ac:dyDescent="0.25">
      <c r="A646" s="92" t="s">
        <v>85</v>
      </c>
      <c r="B646" s="96" t="s">
        <v>49</v>
      </c>
      <c r="C646" s="92" t="s">
        <v>24</v>
      </c>
      <c r="D646" s="97">
        <v>641962645</v>
      </c>
      <c r="E646" s="98">
        <v>5056965088</v>
      </c>
      <c r="F646" s="92" t="s">
        <v>7</v>
      </c>
      <c r="H646" s="99">
        <v>35191</v>
      </c>
      <c r="I646" s="100">
        <f ca="1">DATEDIF(H646,TODAY(),"Y")</f>
        <v>21</v>
      </c>
      <c r="J646" s="101"/>
      <c r="K646" s="102">
        <v>1</v>
      </c>
      <c r="L646" s="103">
        <v>94308</v>
      </c>
      <c r="M646" s="103"/>
    </row>
    <row r="647" spans="1:14" x14ac:dyDescent="0.25">
      <c r="A647" s="92" t="s">
        <v>468</v>
      </c>
      <c r="B647" s="96" t="s">
        <v>20</v>
      </c>
      <c r="C647" s="92" t="s">
        <v>434</v>
      </c>
      <c r="D647" s="97">
        <v>213584397</v>
      </c>
      <c r="E647" s="98">
        <v>3034138160</v>
      </c>
      <c r="F647" s="92" t="s">
        <v>11</v>
      </c>
      <c r="H647" s="99">
        <v>38387</v>
      </c>
      <c r="I647" s="100">
        <f ca="1">DATEDIF(H647,TODAY(),"Y")</f>
        <v>12</v>
      </c>
      <c r="J647" s="101" t="s">
        <v>18</v>
      </c>
      <c r="K647" s="102">
        <v>3</v>
      </c>
      <c r="L647" s="103">
        <v>75300</v>
      </c>
      <c r="M647" s="103"/>
    </row>
    <row r="648" spans="1:14" x14ac:dyDescent="0.25">
      <c r="A648" s="92" t="s">
        <v>675</v>
      </c>
      <c r="B648" s="96" t="s">
        <v>8</v>
      </c>
      <c r="C648" s="92" t="s">
        <v>671</v>
      </c>
      <c r="D648" s="97">
        <v>495042805</v>
      </c>
      <c r="E648" s="98">
        <v>9707146686</v>
      </c>
      <c r="F648" s="92" t="s">
        <v>7</v>
      </c>
      <c r="H648" s="99">
        <v>41309</v>
      </c>
      <c r="I648" s="100">
        <f ca="1">DATEDIF(H648,TODAY(),"Y")</f>
        <v>4</v>
      </c>
      <c r="J648" s="101"/>
      <c r="K648" s="102">
        <v>5</v>
      </c>
      <c r="L648" s="103">
        <v>71220</v>
      </c>
      <c r="M648" s="103"/>
    </row>
    <row r="649" spans="1:14" x14ac:dyDescent="0.25">
      <c r="A649" s="92" t="s">
        <v>701</v>
      </c>
      <c r="B649" s="96" t="s">
        <v>8</v>
      </c>
      <c r="C649" s="92" t="s">
        <v>680</v>
      </c>
      <c r="D649" s="97">
        <v>427811310</v>
      </c>
      <c r="E649" s="98">
        <v>3031362796</v>
      </c>
      <c r="F649" s="92" t="s">
        <v>7</v>
      </c>
      <c r="H649" s="99">
        <v>36311</v>
      </c>
      <c r="I649" s="100">
        <f ca="1">DATEDIF(H649,TODAY(),"Y")</f>
        <v>18</v>
      </c>
      <c r="J649" s="101"/>
      <c r="K649" s="102">
        <v>5</v>
      </c>
      <c r="L649" s="103">
        <v>107172</v>
      </c>
      <c r="M649" s="103"/>
    </row>
    <row r="650" spans="1:14" x14ac:dyDescent="0.25">
      <c r="A650" s="92" t="s">
        <v>767</v>
      </c>
      <c r="B650" s="96" t="s">
        <v>20</v>
      </c>
      <c r="C650" s="92" t="s">
        <v>756</v>
      </c>
      <c r="D650" s="97">
        <v>781913936</v>
      </c>
      <c r="E650" s="98">
        <v>5057889149</v>
      </c>
      <c r="F650" s="92" t="s">
        <v>5</v>
      </c>
      <c r="H650" s="99">
        <v>38838</v>
      </c>
      <c r="I650" s="100">
        <f ca="1">DATEDIF(H650,TODAY(),"Y")</f>
        <v>11</v>
      </c>
      <c r="J650" s="101" t="s">
        <v>14</v>
      </c>
      <c r="K650" s="102">
        <v>3</v>
      </c>
      <c r="L650" s="103">
        <v>21282</v>
      </c>
      <c r="M650" s="103"/>
      <c r="N650" s="120"/>
    </row>
    <row r="651" spans="1:14" x14ac:dyDescent="0.25">
      <c r="A651" s="92" t="s">
        <v>187</v>
      </c>
      <c r="B651" s="96" t="s">
        <v>16</v>
      </c>
      <c r="C651" s="92" t="s">
        <v>122</v>
      </c>
      <c r="D651" s="97">
        <v>186821354</v>
      </c>
      <c r="E651" s="98">
        <v>5058527032</v>
      </c>
      <c r="F651" s="92" t="s">
        <v>11</v>
      </c>
      <c r="H651" s="99">
        <v>35066</v>
      </c>
      <c r="I651" s="100">
        <f ca="1">DATEDIF(H651,TODAY(),"Y")</f>
        <v>21</v>
      </c>
      <c r="J651" s="101" t="s">
        <v>4</v>
      </c>
      <c r="K651" s="102">
        <v>3</v>
      </c>
      <c r="L651" s="103">
        <v>65124</v>
      </c>
      <c r="M651" s="103"/>
    </row>
    <row r="652" spans="1:14" x14ac:dyDescent="0.25">
      <c r="A652" s="92" t="s">
        <v>519</v>
      </c>
      <c r="B652" s="96" t="s">
        <v>8</v>
      </c>
      <c r="C652" s="92" t="s">
        <v>434</v>
      </c>
      <c r="D652" s="97">
        <v>475517002</v>
      </c>
      <c r="E652" s="98">
        <v>3033909820</v>
      </c>
      <c r="F652" s="92" t="s">
        <v>11</v>
      </c>
      <c r="H652" s="99">
        <v>37374</v>
      </c>
      <c r="I652" s="100">
        <f ca="1">DATEDIF(H652,TODAY(),"Y")</f>
        <v>15</v>
      </c>
      <c r="J652" s="101" t="s">
        <v>18</v>
      </c>
      <c r="K652" s="102">
        <v>1</v>
      </c>
      <c r="L652" s="103">
        <v>82500</v>
      </c>
      <c r="M652" s="103"/>
    </row>
    <row r="653" spans="1:14" x14ac:dyDescent="0.25">
      <c r="A653" s="92" t="s">
        <v>542</v>
      </c>
      <c r="B653" s="96" t="s">
        <v>8</v>
      </c>
      <c r="C653" s="92" t="s">
        <v>434</v>
      </c>
      <c r="D653" s="97">
        <v>682500261</v>
      </c>
      <c r="E653" s="98">
        <v>5051163627</v>
      </c>
      <c r="F653" s="92" t="s">
        <v>11</v>
      </c>
      <c r="H653" s="99">
        <v>35937</v>
      </c>
      <c r="I653" s="100">
        <f ca="1">DATEDIF(H653,TODAY(),"Y")</f>
        <v>19</v>
      </c>
      <c r="J653" s="101" t="s">
        <v>35</v>
      </c>
      <c r="K653" s="102">
        <v>1</v>
      </c>
      <c r="L653" s="103">
        <v>75684</v>
      </c>
      <c r="M653" s="103"/>
      <c r="N653" s="116"/>
    </row>
    <row r="654" spans="1:14" x14ac:dyDescent="0.25">
      <c r="A654" s="92" t="s">
        <v>311</v>
      </c>
      <c r="B654" s="96" t="s">
        <v>8</v>
      </c>
      <c r="C654" s="92" t="s">
        <v>302</v>
      </c>
      <c r="D654" s="97">
        <v>474117484</v>
      </c>
      <c r="E654" s="98">
        <v>5056132408</v>
      </c>
      <c r="F654" s="92" t="s">
        <v>11</v>
      </c>
      <c r="H654" s="99">
        <v>34698</v>
      </c>
      <c r="I654" s="100">
        <f ca="1">DATEDIF(H654,TODAY(),"Y")</f>
        <v>22</v>
      </c>
      <c r="J654" s="101" t="s">
        <v>4</v>
      </c>
      <c r="K654" s="102">
        <v>4</v>
      </c>
      <c r="L654" s="103">
        <v>95724</v>
      </c>
      <c r="M654" s="103"/>
    </row>
    <row r="655" spans="1:14" x14ac:dyDescent="0.25">
      <c r="A655" s="92" t="s">
        <v>735</v>
      </c>
      <c r="B655" s="96" t="s">
        <v>20</v>
      </c>
      <c r="C655" s="92" t="s">
        <v>680</v>
      </c>
      <c r="D655" s="97">
        <v>721169660</v>
      </c>
      <c r="E655" s="98">
        <v>5056711140</v>
      </c>
      <c r="F655" s="92" t="s">
        <v>11</v>
      </c>
      <c r="H655" s="99">
        <v>41330</v>
      </c>
      <c r="I655" s="100">
        <f ca="1">DATEDIF(H655,TODAY(),"Y")</f>
        <v>4</v>
      </c>
      <c r="J655" s="101" t="s">
        <v>35</v>
      </c>
      <c r="K655" s="102">
        <v>1</v>
      </c>
      <c r="L655" s="103">
        <v>46476</v>
      </c>
      <c r="M655" s="103"/>
    </row>
    <row r="656" spans="1:14" x14ac:dyDescent="0.25">
      <c r="A656" s="92" t="s">
        <v>28</v>
      </c>
      <c r="B656" s="96" t="s">
        <v>8</v>
      </c>
      <c r="C656" s="92" t="s">
        <v>24</v>
      </c>
      <c r="D656" s="97">
        <v>992674973</v>
      </c>
      <c r="E656" s="98">
        <v>7196088101</v>
      </c>
      <c r="F656" s="92" t="s">
        <v>11</v>
      </c>
      <c r="H656" s="99">
        <v>36108</v>
      </c>
      <c r="I656" s="100">
        <f ca="1">DATEDIF(H656,TODAY(),"Y")</f>
        <v>19</v>
      </c>
      <c r="J656" s="101" t="s">
        <v>27</v>
      </c>
      <c r="K656" s="102">
        <v>5</v>
      </c>
      <c r="L656" s="103">
        <v>77736</v>
      </c>
      <c r="M656" s="103"/>
    </row>
    <row r="657" spans="1:15" x14ac:dyDescent="0.25">
      <c r="A657" s="92" t="s">
        <v>769</v>
      </c>
      <c r="B657" s="96" t="s">
        <v>12</v>
      </c>
      <c r="C657" s="92" t="s">
        <v>756</v>
      </c>
      <c r="D657" s="97">
        <v>975603308</v>
      </c>
      <c r="E657" s="98">
        <v>5052693355</v>
      </c>
      <c r="F657" s="92" t="s">
        <v>11</v>
      </c>
      <c r="H657" s="99">
        <v>38460</v>
      </c>
      <c r="I657" s="100">
        <f ca="1">DATEDIF(H657,TODAY(),"Y")</f>
        <v>12</v>
      </c>
      <c r="J657" s="101" t="s">
        <v>4</v>
      </c>
      <c r="K657" s="102">
        <v>4</v>
      </c>
      <c r="L657" s="103">
        <v>36936</v>
      </c>
      <c r="M657" s="103"/>
    </row>
    <row r="658" spans="1:15" x14ac:dyDescent="0.25">
      <c r="A658" s="92" t="s">
        <v>565</v>
      </c>
      <c r="B658" s="96" t="s">
        <v>12</v>
      </c>
      <c r="C658" s="92" t="s">
        <v>434</v>
      </c>
      <c r="D658" s="97">
        <v>338977629</v>
      </c>
      <c r="E658" s="98">
        <v>7194252315</v>
      </c>
      <c r="F658" s="92" t="s">
        <v>11</v>
      </c>
      <c r="H658" s="99">
        <v>36857</v>
      </c>
      <c r="I658" s="100">
        <f ca="1">DATEDIF(H658,TODAY(),"Y")</f>
        <v>17</v>
      </c>
      <c r="J658" s="101" t="s">
        <v>4</v>
      </c>
      <c r="K658" s="102">
        <v>1</v>
      </c>
      <c r="L658" s="103">
        <v>94284</v>
      </c>
      <c r="M658" s="103"/>
    </row>
    <row r="659" spans="1:15" x14ac:dyDescent="0.25">
      <c r="A659" s="117" t="s">
        <v>788</v>
      </c>
      <c r="B659" s="96" t="s">
        <v>16</v>
      </c>
      <c r="C659" s="117" t="s">
        <v>778</v>
      </c>
      <c r="D659" s="118">
        <v>914428485</v>
      </c>
      <c r="E659" s="119">
        <v>5051774590</v>
      </c>
      <c r="F659" s="117" t="s">
        <v>5</v>
      </c>
      <c r="G659" s="117"/>
      <c r="H659" s="99">
        <v>34346</v>
      </c>
      <c r="I659" s="100">
        <f ca="1">DATEDIF(H659,TODAY(),"Y")</f>
        <v>23</v>
      </c>
      <c r="J659" s="101" t="s">
        <v>35</v>
      </c>
      <c r="K659" s="102">
        <v>4</v>
      </c>
      <c r="L659" s="103">
        <v>32154</v>
      </c>
      <c r="M659" s="103"/>
      <c r="N659" s="116"/>
      <c r="O659" s="122"/>
    </row>
    <row r="660" spans="1:15" x14ac:dyDescent="0.25">
      <c r="A660" s="92" t="s">
        <v>316</v>
      </c>
      <c r="B660" s="96" t="s">
        <v>8</v>
      </c>
      <c r="C660" s="92" t="s">
        <v>302</v>
      </c>
      <c r="D660" s="97">
        <v>881242432</v>
      </c>
      <c r="E660" s="98">
        <v>7193957018</v>
      </c>
      <c r="F660" s="92" t="s">
        <v>11</v>
      </c>
      <c r="H660" s="99">
        <v>34984</v>
      </c>
      <c r="I660" s="100">
        <f ca="1">DATEDIF(H660,TODAY(),"Y")</f>
        <v>22</v>
      </c>
      <c r="J660" s="101" t="s">
        <v>35</v>
      </c>
      <c r="K660" s="102">
        <v>1</v>
      </c>
      <c r="L660" s="103">
        <v>81612</v>
      </c>
      <c r="M660" s="103"/>
    </row>
    <row r="661" spans="1:15" x14ac:dyDescent="0.25">
      <c r="A661" s="92" t="s">
        <v>107</v>
      </c>
      <c r="B661" s="96" t="s">
        <v>12</v>
      </c>
      <c r="C661" s="92" t="s">
        <v>24</v>
      </c>
      <c r="D661" s="97">
        <v>332494481</v>
      </c>
      <c r="E661" s="98">
        <v>7192094386</v>
      </c>
      <c r="F661" s="92" t="s">
        <v>11</v>
      </c>
      <c r="H661" s="99">
        <v>37136</v>
      </c>
      <c r="I661" s="100">
        <f ca="1">DATEDIF(H661,TODAY(),"Y")</f>
        <v>16</v>
      </c>
      <c r="J661" s="101" t="s">
        <v>18</v>
      </c>
      <c r="K661" s="102">
        <v>5</v>
      </c>
      <c r="L661" s="103">
        <v>58092</v>
      </c>
      <c r="M661" s="103"/>
    </row>
    <row r="662" spans="1:15" x14ac:dyDescent="0.25">
      <c r="A662" s="92" t="s">
        <v>694</v>
      </c>
      <c r="B662" s="96" t="s">
        <v>2</v>
      </c>
      <c r="C662" s="92" t="s">
        <v>680</v>
      </c>
      <c r="D662" s="97">
        <v>600458368</v>
      </c>
      <c r="E662" s="98">
        <v>9707280453</v>
      </c>
      <c r="F662" s="92" t="s">
        <v>5</v>
      </c>
      <c r="H662" s="99">
        <v>40858</v>
      </c>
      <c r="I662" s="100">
        <f ca="1">DATEDIF(H662,TODAY(),"Y")</f>
        <v>6</v>
      </c>
      <c r="J662" s="101" t="s">
        <v>14</v>
      </c>
      <c r="K662" s="102">
        <v>3</v>
      </c>
      <c r="L662" s="103">
        <v>27042</v>
      </c>
      <c r="M662" s="103"/>
    </row>
    <row r="663" spans="1:15" x14ac:dyDescent="0.25">
      <c r="A663" s="92" t="s">
        <v>749</v>
      </c>
      <c r="B663" s="96" t="s">
        <v>16</v>
      </c>
      <c r="C663" s="92" t="s">
        <v>745</v>
      </c>
      <c r="D663" s="97">
        <v>278431222</v>
      </c>
      <c r="E663" s="98">
        <v>7196699611</v>
      </c>
      <c r="F663" s="92" t="s">
        <v>11</v>
      </c>
      <c r="H663" s="99">
        <v>37949</v>
      </c>
      <c r="I663" s="100">
        <f ca="1">DATEDIF(H663,TODAY(),"Y")</f>
        <v>14</v>
      </c>
      <c r="J663" s="101" t="s">
        <v>18</v>
      </c>
      <c r="K663" s="102">
        <v>3</v>
      </c>
      <c r="L663" s="103">
        <v>40368</v>
      </c>
      <c r="M663" s="103"/>
    </row>
    <row r="664" spans="1:15" x14ac:dyDescent="0.25">
      <c r="A664" s="92" t="s">
        <v>758</v>
      </c>
      <c r="B664" s="96" t="s">
        <v>2</v>
      </c>
      <c r="C664" s="92" t="s">
        <v>756</v>
      </c>
      <c r="D664" s="97">
        <v>840313216</v>
      </c>
      <c r="E664" s="98">
        <v>5058449868</v>
      </c>
      <c r="F664" s="92" t="s">
        <v>11</v>
      </c>
      <c r="H664" s="99">
        <v>40125</v>
      </c>
      <c r="I664" s="100">
        <f ca="1">DATEDIF(H664,TODAY(),"Y")</f>
        <v>8</v>
      </c>
      <c r="J664" s="101" t="s">
        <v>27</v>
      </c>
      <c r="K664" s="102">
        <v>3</v>
      </c>
      <c r="L664" s="103">
        <v>45204</v>
      </c>
      <c r="M664" s="103"/>
      <c r="N664" s="120"/>
    </row>
    <row r="665" spans="1:15" x14ac:dyDescent="0.25">
      <c r="A665" s="92" t="s">
        <v>176</v>
      </c>
      <c r="B665" s="96" t="s">
        <v>49</v>
      </c>
      <c r="C665" s="92" t="s">
        <v>122</v>
      </c>
      <c r="D665" s="97">
        <v>269873478</v>
      </c>
      <c r="E665" s="98">
        <v>7198244224</v>
      </c>
      <c r="F665" s="92" t="s">
        <v>11</v>
      </c>
      <c r="H665" s="99">
        <v>36771</v>
      </c>
      <c r="I665" s="100">
        <f ca="1">DATEDIF(H665,TODAY(),"Y")</f>
        <v>17</v>
      </c>
      <c r="J665" s="101" t="s">
        <v>18</v>
      </c>
      <c r="K665" s="102">
        <v>1</v>
      </c>
      <c r="L665" s="103">
        <v>38544</v>
      </c>
      <c r="M665" s="103"/>
    </row>
    <row r="666" spans="1:15" x14ac:dyDescent="0.25">
      <c r="A666" s="92" t="s">
        <v>598</v>
      </c>
      <c r="B666" s="96" t="s">
        <v>12</v>
      </c>
      <c r="C666" s="92" t="s">
        <v>596</v>
      </c>
      <c r="D666" s="97">
        <v>281005046</v>
      </c>
      <c r="E666" s="98">
        <v>9707051004</v>
      </c>
      <c r="F666" s="92" t="s">
        <v>7</v>
      </c>
      <c r="H666" s="99">
        <v>41110</v>
      </c>
      <c r="I666" s="100">
        <f ca="1">DATEDIF(H666,TODAY(),"Y")</f>
        <v>5</v>
      </c>
      <c r="J666" s="101"/>
      <c r="K666" s="102">
        <v>4</v>
      </c>
      <c r="L666" s="103">
        <v>68304</v>
      </c>
      <c r="M666" s="103"/>
    </row>
    <row r="667" spans="1:15" x14ac:dyDescent="0.25">
      <c r="A667" s="92" t="s">
        <v>589</v>
      </c>
      <c r="B667" s="96" t="s">
        <v>20</v>
      </c>
      <c r="C667" s="92" t="s">
        <v>587</v>
      </c>
      <c r="D667" s="97">
        <v>244171882</v>
      </c>
      <c r="E667" s="98">
        <v>9707577867</v>
      </c>
      <c r="F667" s="92" t="s">
        <v>5</v>
      </c>
      <c r="H667" s="99">
        <v>35457</v>
      </c>
      <c r="I667" s="100">
        <f ca="1">DATEDIF(H667,TODAY(),"Y")</f>
        <v>20</v>
      </c>
      <c r="J667" s="101" t="s">
        <v>27</v>
      </c>
      <c r="K667" s="102">
        <v>4</v>
      </c>
      <c r="L667" s="103">
        <v>107736</v>
      </c>
      <c r="M667" s="103"/>
    </row>
    <row r="668" spans="1:15" x14ac:dyDescent="0.25">
      <c r="A668" s="92" t="s">
        <v>396</v>
      </c>
      <c r="B668" s="96" t="s">
        <v>49</v>
      </c>
      <c r="C668" s="92" t="s">
        <v>374</v>
      </c>
      <c r="D668" s="97">
        <v>279097202</v>
      </c>
      <c r="E668" s="98">
        <v>7196844371</v>
      </c>
      <c r="F668" s="92" t="s">
        <v>11</v>
      </c>
      <c r="H668" s="99">
        <v>34303</v>
      </c>
      <c r="I668" s="100">
        <f ca="1">DATEDIF(H668,TODAY(),"Y")</f>
        <v>24</v>
      </c>
      <c r="J668" s="101" t="s">
        <v>4</v>
      </c>
      <c r="K668" s="102">
        <v>4</v>
      </c>
      <c r="L668" s="103">
        <v>75288</v>
      </c>
      <c r="M668" s="103"/>
    </row>
    <row r="669" spans="1:15" x14ac:dyDescent="0.25">
      <c r="A669" s="92" t="s">
        <v>528</v>
      </c>
      <c r="B669" s="96" t="s">
        <v>8</v>
      </c>
      <c r="C669" s="92" t="s">
        <v>434</v>
      </c>
      <c r="D669" s="97">
        <v>876777922</v>
      </c>
      <c r="E669" s="98">
        <v>9707358099</v>
      </c>
      <c r="F669" s="92" t="s">
        <v>7</v>
      </c>
      <c r="H669" s="99">
        <v>41505</v>
      </c>
      <c r="I669" s="100">
        <f ca="1">DATEDIF(H669,TODAY(),"Y")</f>
        <v>4</v>
      </c>
      <c r="J669" s="101"/>
      <c r="K669" s="102">
        <v>5</v>
      </c>
      <c r="L669" s="103">
        <v>106608</v>
      </c>
      <c r="M669" s="103"/>
    </row>
    <row r="670" spans="1:15" x14ac:dyDescent="0.25">
      <c r="A670" s="92" t="s">
        <v>391</v>
      </c>
      <c r="B670" s="96" t="s">
        <v>49</v>
      </c>
      <c r="C670" s="92" t="s">
        <v>374</v>
      </c>
      <c r="D670" s="97">
        <v>168147877</v>
      </c>
      <c r="E670" s="98">
        <v>9706530760</v>
      </c>
      <c r="F670" s="92" t="s">
        <v>5</v>
      </c>
      <c r="H670" s="99">
        <v>38197</v>
      </c>
      <c r="I670" s="100">
        <f ca="1">DATEDIF(H670,TODAY(),"Y")</f>
        <v>13</v>
      </c>
      <c r="J670" s="101" t="s">
        <v>14</v>
      </c>
      <c r="K670" s="102">
        <v>3</v>
      </c>
      <c r="L670" s="103">
        <v>19092</v>
      </c>
      <c r="M670" s="103"/>
    </row>
    <row r="671" spans="1:15" x14ac:dyDescent="0.25">
      <c r="A671" s="92" t="s">
        <v>138</v>
      </c>
      <c r="B671" s="96" t="s">
        <v>16</v>
      </c>
      <c r="C671" s="92" t="s">
        <v>122</v>
      </c>
      <c r="D671" s="97">
        <v>518009092</v>
      </c>
      <c r="E671" s="98">
        <v>3038792521</v>
      </c>
      <c r="F671" s="92" t="s">
        <v>0</v>
      </c>
      <c r="H671" s="99">
        <v>36925</v>
      </c>
      <c r="I671" s="100">
        <f ca="1">DATEDIF(H671,TODAY(),"Y")</f>
        <v>16</v>
      </c>
      <c r="J671" s="101"/>
      <c r="K671" s="102">
        <v>5</v>
      </c>
      <c r="L671" s="103">
        <v>21494</v>
      </c>
      <c r="M671" s="103"/>
    </row>
    <row r="672" spans="1:15" x14ac:dyDescent="0.25">
      <c r="A672" s="92" t="s">
        <v>151</v>
      </c>
      <c r="B672" s="96" t="s">
        <v>16</v>
      </c>
      <c r="C672" s="92" t="s">
        <v>122</v>
      </c>
      <c r="D672" s="97">
        <v>765836666</v>
      </c>
      <c r="E672" s="98">
        <v>5055013435</v>
      </c>
      <c r="F672" s="92" t="s">
        <v>11</v>
      </c>
      <c r="H672" s="99">
        <v>40209</v>
      </c>
      <c r="I672" s="100">
        <f ca="1">DATEDIF(H672,TODAY(),"Y")</f>
        <v>7</v>
      </c>
      <c r="J672" s="101" t="s">
        <v>18</v>
      </c>
      <c r="K672" s="102">
        <v>5</v>
      </c>
      <c r="L672" s="103">
        <v>52320</v>
      </c>
      <c r="M672" s="103"/>
    </row>
    <row r="673" spans="1:13" x14ac:dyDescent="0.25">
      <c r="A673" s="92" t="s">
        <v>319</v>
      </c>
      <c r="B673" s="96" t="s">
        <v>12</v>
      </c>
      <c r="C673" s="92" t="s">
        <v>302</v>
      </c>
      <c r="D673" s="97">
        <v>719165738</v>
      </c>
      <c r="E673" s="98">
        <v>5055750692</v>
      </c>
      <c r="F673" s="92" t="s">
        <v>7</v>
      </c>
      <c r="H673" s="99">
        <v>41524</v>
      </c>
      <c r="I673" s="100">
        <f ca="1">DATEDIF(H673,TODAY(),"Y")</f>
        <v>4</v>
      </c>
      <c r="J673" s="101"/>
      <c r="K673" s="102">
        <v>4</v>
      </c>
      <c r="L673" s="103">
        <v>47328</v>
      </c>
      <c r="M673" s="103"/>
    </row>
    <row r="674" spans="1:13" x14ac:dyDescent="0.25">
      <c r="A674" s="92" t="s">
        <v>424</v>
      </c>
      <c r="B674" s="96" t="s">
        <v>12</v>
      </c>
      <c r="C674" s="92" t="s">
        <v>374</v>
      </c>
      <c r="D674" s="97">
        <v>788451186</v>
      </c>
      <c r="E674" s="98">
        <v>5051682521</v>
      </c>
      <c r="F674" s="92" t="s">
        <v>7</v>
      </c>
      <c r="H674" s="99">
        <v>39552</v>
      </c>
      <c r="I674" s="100">
        <f ca="1">DATEDIF(H674,TODAY(),"Y")</f>
        <v>9</v>
      </c>
      <c r="J674" s="101"/>
      <c r="K674" s="102">
        <v>3</v>
      </c>
      <c r="L674" s="103">
        <v>69024</v>
      </c>
      <c r="M674" s="103"/>
    </row>
    <row r="675" spans="1:13" x14ac:dyDescent="0.25">
      <c r="A675" s="92" t="s">
        <v>686</v>
      </c>
      <c r="B675" s="96" t="s">
        <v>49</v>
      </c>
      <c r="C675" s="92" t="s">
        <v>680</v>
      </c>
      <c r="D675" s="97">
        <v>683222853</v>
      </c>
      <c r="E675" s="98">
        <v>7196224056</v>
      </c>
      <c r="F675" s="92" t="s">
        <v>7</v>
      </c>
      <c r="H675" s="99">
        <v>40978</v>
      </c>
      <c r="I675" s="100">
        <f ca="1">DATEDIF(H675,TODAY(),"Y")</f>
        <v>5</v>
      </c>
      <c r="J675" s="101"/>
      <c r="K675" s="102">
        <v>3</v>
      </c>
      <c r="L675" s="103">
        <v>30948</v>
      </c>
      <c r="M675" s="103"/>
    </row>
    <row r="676" spans="1:13" x14ac:dyDescent="0.25">
      <c r="A676" s="92" t="s">
        <v>230</v>
      </c>
      <c r="B676" s="96" t="s">
        <v>20</v>
      </c>
      <c r="C676" s="92" t="s">
        <v>196</v>
      </c>
      <c r="D676" s="97">
        <v>867100310</v>
      </c>
      <c r="E676" s="98">
        <v>9701376854</v>
      </c>
      <c r="F676" s="92" t="s">
        <v>11</v>
      </c>
      <c r="H676" s="99">
        <v>37449</v>
      </c>
      <c r="I676" s="100">
        <f ca="1">DATEDIF(H676,TODAY(),"Y")</f>
        <v>15</v>
      </c>
      <c r="J676" s="101" t="s">
        <v>18</v>
      </c>
      <c r="K676" s="102">
        <v>5</v>
      </c>
      <c r="L676" s="103">
        <v>79092</v>
      </c>
      <c r="M676" s="103"/>
    </row>
    <row r="677" spans="1:13" x14ac:dyDescent="0.25">
      <c r="A677" s="92" t="s">
        <v>221</v>
      </c>
      <c r="B677" s="96" t="s">
        <v>20</v>
      </c>
      <c r="C677" s="92" t="s">
        <v>196</v>
      </c>
      <c r="D677" s="97">
        <v>339488599</v>
      </c>
      <c r="E677" s="98">
        <v>5051267946</v>
      </c>
      <c r="F677" s="92" t="s">
        <v>7</v>
      </c>
      <c r="H677" s="99">
        <v>38460</v>
      </c>
      <c r="I677" s="100">
        <f ca="1">DATEDIF(H677,TODAY(),"Y")</f>
        <v>12</v>
      </c>
      <c r="J677" s="101"/>
      <c r="K677" s="102">
        <v>3</v>
      </c>
      <c r="L677" s="103">
        <v>72084</v>
      </c>
      <c r="M677" s="103"/>
    </row>
    <row r="678" spans="1:13" x14ac:dyDescent="0.25">
      <c r="A678" s="92" t="s">
        <v>367</v>
      </c>
      <c r="B678" s="96" t="s">
        <v>20</v>
      </c>
      <c r="C678" s="92" t="s">
        <v>352</v>
      </c>
      <c r="D678" s="97">
        <v>221364716</v>
      </c>
      <c r="E678" s="98">
        <v>5051389906</v>
      </c>
      <c r="F678" s="92" t="s">
        <v>11</v>
      </c>
      <c r="H678" s="99">
        <v>37954</v>
      </c>
      <c r="I678" s="100">
        <f ca="1">DATEDIF(H678,TODAY(),"Y")</f>
        <v>14</v>
      </c>
      <c r="J678" s="101" t="s">
        <v>4</v>
      </c>
      <c r="K678" s="102">
        <v>2</v>
      </c>
      <c r="L678" s="103">
        <v>86184</v>
      </c>
      <c r="M678" s="103"/>
    </row>
    <row r="679" spans="1:13" x14ac:dyDescent="0.25">
      <c r="A679" s="92" t="s">
        <v>603</v>
      </c>
      <c r="B679" s="96" t="s">
        <v>8</v>
      </c>
      <c r="C679" s="92" t="s">
        <v>596</v>
      </c>
      <c r="D679" s="97">
        <v>302598687</v>
      </c>
      <c r="E679" s="98">
        <v>3035394899</v>
      </c>
      <c r="F679" s="92" t="s">
        <v>11</v>
      </c>
      <c r="H679" s="99">
        <v>35142</v>
      </c>
      <c r="I679" s="100">
        <f ca="1">DATEDIF(H679,TODAY(),"Y")</f>
        <v>21</v>
      </c>
      <c r="J679" s="101" t="s">
        <v>4</v>
      </c>
      <c r="K679" s="102">
        <v>1</v>
      </c>
      <c r="L679" s="103">
        <v>38208</v>
      </c>
      <c r="M679" s="103"/>
    </row>
    <row r="680" spans="1:13" x14ac:dyDescent="0.25">
      <c r="A680" s="92" t="s">
        <v>177</v>
      </c>
      <c r="B680" s="96" t="s">
        <v>8</v>
      </c>
      <c r="C680" s="92" t="s">
        <v>122</v>
      </c>
      <c r="D680" s="97">
        <v>647131956</v>
      </c>
      <c r="E680" s="98">
        <v>7191240785</v>
      </c>
      <c r="F680" s="92" t="s">
        <v>11</v>
      </c>
      <c r="H680" s="99">
        <v>39958</v>
      </c>
      <c r="I680" s="100">
        <f ca="1">DATEDIF(H680,TODAY(),"Y")</f>
        <v>8</v>
      </c>
      <c r="J680" s="101" t="s">
        <v>4</v>
      </c>
      <c r="K680" s="102">
        <v>3</v>
      </c>
      <c r="L680" s="103">
        <v>88272</v>
      </c>
      <c r="M680" s="103"/>
    </row>
    <row r="681" spans="1:13" x14ac:dyDescent="0.25">
      <c r="A681" s="92" t="s">
        <v>436</v>
      </c>
      <c r="B681" s="96" t="s">
        <v>16</v>
      </c>
      <c r="C681" s="92" t="s">
        <v>434</v>
      </c>
      <c r="D681" s="97">
        <v>684054281</v>
      </c>
      <c r="E681" s="98">
        <v>7192888726</v>
      </c>
      <c r="F681" s="92" t="s">
        <v>11</v>
      </c>
      <c r="H681" s="99">
        <v>39202</v>
      </c>
      <c r="I681" s="100">
        <f ca="1">DATEDIF(H681,TODAY(),"Y")</f>
        <v>10</v>
      </c>
      <c r="J681" s="101" t="s">
        <v>4</v>
      </c>
      <c r="K681" s="102">
        <v>2</v>
      </c>
      <c r="L681" s="103">
        <v>56808</v>
      </c>
      <c r="M681" s="103"/>
    </row>
    <row r="682" spans="1:13" x14ac:dyDescent="0.25">
      <c r="A682" s="92" t="s">
        <v>179</v>
      </c>
      <c r="B682" s="96" t="s">
        <v>8</v>
      </c>
      <c r="C682" s="92" t="s">
        <v>122</v>
      </c>
      <c r="D682" s="97">
        <v>984881714</v>
      </c>
      <c r="E682" s="98">
        <v>9706973131</v>
      </c>
      <c r="F682" s="92" t="s">
        <v>11</v>
      </c>
      <c r="H682" s="99">
        <v>36464</v>
      </c>
      <c r="I682" s="100">
        <f ca="1">DATEDIF(H682,TODAY(),"Y")</f>
        <v>18</v>
      </c>
      <c r="J682" s="101" t="s">
        <v>18</v>
      </c>
      <c r="K682" s="102">
        <v>3</v>
      </c>
      <c r="L682" s="103">
        <v>41196</v>
      </c>
      <c r="M682" s="103"/>
    </row>
    <row r="683" spans="1:13" x14ac:dyDescent="0.25">
      <c r="A683" s="92" t="s">
        <v>247</v>
      </c>
      <c r="B683" s="96" t="s">
        <v>49</v>
      </c>
      <c r="C683" s="92" t="s">
        <v>196</v>
      </c>
      <c r="D683" s="97">
        <v>422463024</v>
      </c>
      <c r="E683" s="98">
        <v>9703876146</v>
      </c>
      <c r="F683" s="92" t="s">
        <v>11</v>
      </c>
      <c r="H683" s="99">
        <v>35749</v>
      </c>
      <c r="I683" s="100">
        <f ca="1">DATEDIF(H683,TODAY(),"Y")</f>
        <v>20</v>
      </c>
      <c r="J683" s="101" t="s">
        <v>35</v>
      </c>
      <c r="K683" s="102">
        <v>2</v>
      </c>
      <c r="L683" s="103">
        <v>106584</v>
      </c>
      <c r="M683" s="103"/>
    </row>
    <row r="684" spans="1:13" x14ac:dyDescent="0.25">
      <c r="A684" s="92" t="s">
        <v>518</v>
      </c>
      <c r="B684" s="96" t="s">
        <v>8</v>
      </c>
      <c r="C684" s="92" t="s">
        <v>434</v>
      </c>
      <c r="D684" s="97">
        <v>564908088</v>
      </c>
      <c r="E684" s="98">
        <v>9703386758</v>
      </c>
      <c r="F684" s="92" t="s">
        <v>11</v>
      </c>
      <c r="H684" s="99">
        <v>39433</v>
      </c>
      <c r="I684" s="100">
        <f ca="1">DATEDIF(H684,TODAY(),"Y")</f>
        <v>9</v>
      </c>
      <c r="J684" s="101" t="s">
        <v>4</v>
      </c>
      <c r="K684" s="102">
        <v>1</v>
      </c>
      <c r="L684" s="103">
        <v>105312</v>
      </c>
      <c r="M684" s="103"/>
    </row>
    <row r="685" spans="1:13" x14ac:dyDescent="0.25">
      <c r="A685" s="92" t="s">
        <v>674</v>
      </c>
      <c r="B685" s="96" t="s">
        <v>49</v>
      </c>
      <c r="C685" s="92" t="s">
        <v>671</v>
      </c>
      <c r="D685" s="97">
        <v>676831149</v>
      </c>
      <c r="E685" s="98">
        <v>9702824485</v>
      </c>
      <c r="F685" s="92" t="s">
        <v>11</v>
      </c>
      <c r="H685" s="99">
        <v>40444</v>
      </c>
      <c r="I685" s="100">
        <f ca="1">DATEDIF(H685,TODAY(),"Y")</f>
        <v>7</v>
      </c>
      <c r="J685" s="101" t="s">
        <v>4</v>
      </c>
      <c r="K685" s="102">
        <v>4</v>
      </c>
      <c r="L685" s="103">
        <v>85344</v>
      </c>
      <c r="M685" s="103"/>
    </row>
    <row r="686" spans="1:13" x14ac:dyDescent="0.25">
      <c r="A686" s="92" t="s">
        <v>599</v>
      </c>
      <c r="B686" s="96" t="s">
        <v>20</v>
      </c>
      <c r="C686" s="92" t="s">
        <v>596</v>
      </c>
      <c r="D686" s="97">
        <v>603301910</v>
      </c>
      <c r="E686" s="98">
        <v>9706514650</v>
      </c>
      <c r="F686" s="92" t="s">
        <v>11</v>
      </c>
      <c r="H686" s="99">
        <v>35269</v>
      </c>
      <c r="I686" s="100">
        <f ca="1">DATEDIF(H686,TODAY(),"Y")</f>
        <v>21</v>
      </c>
      <c r="J686" s="101" t="s">
        <v>4</v>
      </c>
      <c r="K686" s="102">
        <v>3</v>
      </c>
      <c r="L686" s="103">
        <v>87480</v>
      </c>
      <c r="M686" s="103"/>
    </row>
    <row r="687" spans="1:13" x14ac:dyDescent="0.25">
      <c r="A687" s="92" t="s">
        <v>472</v>
      </c>
      <c r="B687" s="96" t="s">
        <v>2</v>
      </c>
      <c r="C687" s="92" t="s">
        <v>434</v>
      </c>
      <c r="D687" s="97">
        <v>881975933</v>
      </c>
      <c r="E687" s="98">
        <v>3032354572</v>
      </c>
      <c r="F687" s="92" t="s">
        <v>11</v>
      </c>
      <c r="H687" s="99">
        <v>36886</v>
      </c>
      <c r="I687" s="100">
        <f ca="1">DATEDIF(H687,TODAY(),"Y")</f>
        <v>16</v>
      </c>
      <c r="J687" s="101" t="s">
        <v>27</v>
      </c>
      <c r="K687" s="102">
        <v>5</v>
      </c>
      <c r="L687" s="103">
        <v>42552</v>
      </c>
      <c r="M687" s="103"/>
    </row>
    <row r="688" spans="1:13" x14ac:dyDescent="0.25">
      <c r="A688" s="92" t="s">
        <v>349</v>
      </c>
      <c r="B688" s="96" t="s">
        <v>20</v>
      </c>
      <c r="C688" s="92" t="s">
        <v>347</v>
      </c>
      <c r="D688" s="97">
        <v>121688720</v>
      </c>
      <c r="E688" s="98">
        <v>3034794769</v>
      </c>
      <c r="F688" s="92" t="s">
        <v>7</v>
      </c>
      <c r="H688" s="99">
        <v>36623</v>
      </c>
      <c r="I688" s="100">
        <f ca="1">DATEDIF(H688,TODAY(),"Y")</f>
        <v>17</v>
      </c>
      <c r="J688" s="101"/>
      <c r="K688" s="102">
        <v>4</v>
      </c>
      <c r="L688" s="103">
        <v>53784</v>
      </c>
      <c r="M688" s="103"/>
    </row>
    <row r="689" spans="1:13" x14ac:dyDescent="0.25">
      <c r="A689" s="92" t="s">
        <v>725</v>
      </c>
      <c r="B689" s="96" t="s">
        <v>2</v>
      </c>
      <c r="C689" s="92" t="s">
        <v>680</v>
      </c>
      <c r="D689" s="97">
        <v>267218084</v>
      </c>
      <c r="E689" s="98">
        <v>3033825834</v>
      </c>
      <c r="F689" s="92" t="s">
        <v>7</v>
      </c>
      <c r="H689" s="99">
        <v>36996</v>
      </c>
      <c r="I689" s="100">
        <f ca="1">DATEDIF(H689,TODAY(),"Y")</f>
        <v>16</v>
      </c>
      <c r="J689" s="101"/>
      <c r="K689" s="102">
        <v>5</v>
      </c>
      <c r="L689" s="103">
        <v>105600</v>
      </c>
      <c r="M689" s="103"/>
    </row>
    <row r="690" spans="1:13" x14ac:dyDescent="0.25">
      <c r="A690" s="92" t="s">
        <v>213</v>
      </c>
      <c r="B690" s="96" t="s">
        <v>16</v>
      </c>
      <c r="C690" s="92" t="s">
        <v>196</v>
      </c>
      <c r="D690" s="97">
        <v>484442635</v>
      </c>
      <c r="E690" s="98">
        <v>7197194901</v>
      </c>
      <c r="F690" s="92" t="s">
        <v>7</v>
      </c>
      <c r="H690" s="99">
        <v>34223</v>
      </c>
      <c r="I690" s="100">
        <f ca="1">DATEDIF(H690,TODAY(),"Y")</f>
        <v>24</v>
      </c>
      <c r="J690" s="101"/>
      <c r="K690" s="102">
        <v>4</v>
      </c>
      <c r="L690" s="103">
        <v>27624</v>
      </c>
      <c r="M690" s="103"/>
    </row>
    <row r="691" spans="1:13" x14ac:dyDescent="0.25">
      <c r="A691" s="92" t="s">
        <v>329</v>
      </c>
      <c r="B691" s="96" t="s">
        <v>8</v>
      </c>
      <c r="C691" s="92" t="s">
        <v>302</v>
      </c>
      <c r="D691" s="97">
        <v>210173249</v>
      </c>
      <c r="E691" s="98">
        <v>9705780571</v>
      </c>
      <c r="F691" s="92" t="s">
        <v>7</v>
      </c>
      <c r="H691" s="99">
        <v>34867</v>
      </c>
      <c r="I691" s="100">
        <f ca="1">DATEDIF(H691,TODAY(),"Y")</f>
        <v>22</v>
      </c>
      <c r="J691" s="101"/>
      <c r="K691" s="102">
        <v>1</v>
      </c>
      <c r="L691" s="103">
        <v>39180</v>
      </c>
      <c r="M691" s="103"/>
    </row>
    <row r="692" spans="1:13" x14ac:dyDescent="0.25">
      <c r="A692" s="92" t="s">
        <v>174</v>
      </c>
      <c r="B692" s="96" t="s">
        <v>20</v>
      </c>
      <c r="C692" s="92" t="s">
        <v>122</v>
      </c>
      <c r="D692" s="97">
        <v>627977314</v>
      </c>
      <c r="E692" s="98">
        <v>5051525844</v>
      </c>
      <c r="F692" s="92" t="s">
        <v>11</v>
      </c>
      <c r="H692" s="99">
        <v>34908</v>
      </c>
      <c r="I692" s="100">
        <f ca="1">DATEDIF(H692,TODAY(),"Y")</f>
        <v>22</v>
      </c>
      <c r="J692" s="101" t="s">
        <v>14</v>
      </c>
      <c r="K692" s="102">
        <v>1</v>
      </c>
      <c r="L692" s="103">
        <v>103488</v>
      </c>
      <c r="M692" s="103"/>
    </row>
    <row r="693" spans="1:13" x14ac:dyDescent="0.25">
      <c r="A693" s="92" t="s">
        <v>241</v>
      </c>
      <c r="B693" s="96" t="s">
        <v>16</v>
      </c>
      <c r="C693" s="92" t="s">
        <v>196</v>
      </c>
      <c r="D693" s="97">
        <v>570756015</v>
      </c>
      <c r="E693" s="98">
        <v>7192238535</v>
      </c>
      <c r="F693" s="92" t="s">
        <v>5</v>
      </c>
      <c r="H693" s="99">
        <v>41477</v>
      </c>
      <c r="I693" s="100">
        <f ca="1">DATEDIF(H693,TODAY(),"Y")</f>
        <v>4</v>
      </c>
      <c r="J693" s="101" t="s">
        <v>35</v>
      </c>
      <c r="K693" s="102">
        <v>5</v>
      </c>
      <c r="L693" s="103">
        <v>59226</v>
      </c>
      <c r="M693" s="103"/>
    </row>
    <row r="694" spans="1:13" x14ac:dyDescent="0.25">
      <c r="A694" s="92" t="s">
        <v>754</v>
      </c>
      <c r="B694" s="96" t="s">
        <v>8</v>
      </c>
      <c r="C694" s="92" t="s">
        <v>745</v>
      </c>
      <c r="D694" s="97">
        <v>237359447</v>
      </c>
      <c r="E694" s="98">
        <v>3035882405</v>
      </c>
      <c r="F694" s="92" t="s">
        <v>11</v>
      </c>
      <c r="H694" s="99">
        <v>35357</v>
      </c>
      <c r="I694" s="100">
        <f ca="1">DATEDIF(H694,TODAY(),"Y")</f>
        <v>21</v>
      </c>
      <c r="J694" s="101" t="s">
        <v>4</v>
      </c>
      <c r="K694" s="102">
        <v>1</v>
      </c>
      <c r="L694" s="103">
        <v>88128</v>
      </c>
      <c r="M694" s="103"/>
    </row>
    <row r="695" spans="1:13" x14ac:dyDescent="0.25">
      <c r="A695" s="92" t="s">
        <v>250</v>
      </c>
      <c r="B695" s="96" t="s">
        <v>20</v>
      </c>
      <c r="C695" s="92" t="s">
        <v>196</v>
      </c>
      <c r="D695" s="97">
        <v>456809622</v>
      </c>
      <c r="E695" s="98">
        <v>3033046338</v>
      </c>
      <c r="F695" s="92" t="s">
        <v>11</v>
      </c>
      <c r="H695" s="99">
        <v>34154</v>
      </c>
      <c r="I695" s="100">
        <f ca="1">DATEDIF(H695,TODAY(),"Y")</f>
        <v>24</v>
      </c>
      <c r="J695" s="101" t="s">
        <v>4</v>
      </c>
      <c r="K695" s="102">
        <v>2</v>
      </c>
      <c r="L695" s="103">
        <v>57696</v>
      </c>
      <c r="M695" s="103"/>
    </row>
    <row r="696" spans="1:13" x14ac:dyDescent="0.25">
      <c r="A696" s="92" t="s">
        <v>89</v>
      </c>
      <c r="B696" s="96" t="s">
        <v>8</v>
      </c>
      <c r="C696" s="92" t="s">
        <v>24</v>
      </c>
      <c r="D696" s="97">
        <v>296641985</v>
      </c>
      <c r="E696" s="98">
        <v>3038217409</v>
      </c>
      <c r="F696" s="92" t="s">
        <v>11</v>
      </c>
      <c r="H696" s="99">
        <v>36683</v>
      </c>
      <c r="I696" s="100">
        <f ca="1">DATEDIF(H696,TODAY(),"Y")</f>
        <v>17</v>
      </c>
      <c r="J696" s="101" t="s">
        <v>18</v>
      </c>
      <c r="K696" s="102">
        <v>2</v>
      </c>
      <c r="L696" s="103">
        <v>49656</v>
      </c>
      <c r="M696" s="103"/>
    </row>
    <row r="697" spans="1:13" x14ac:dyDescent="0.25">
      <c r="A697" s="92" t="s">
        <v>124</v>
      </c>
      <c r="B697" s="96" t="s">
        <v>12</v>
      </c>
      <c r="C697" s="92" t="s">
        <v>122</v>
      </c>
      <c r="D697" s="97">
        <v>368385341</v>
      </c>
      <c r="E697" s="98">
        <v>5055526537</v>
      </c>
      <c r="F697" s="92" t="s">
        <v>7</v>
      </c>
      <c r="H697" s="99">
        <v>38138</v>
      </c>
      <c r="I697" s="100">
        <f ca="1">DATEDIF(H697,TODAY(),"Y")</f>
        <v>13</v>
      </c>
      <c r="J697" s="101"/>
      <c r="K697" s="102">
        <v>2</v>
      </c>
      <c r="L697" s="103">
        <v>56136</v>
      </c>
      <c r="M697" s="103"/>
    </row>
    <row r="698" spans="1:13" x14ac:dyDescent="0.25">
      <c r="A698" s="92" t="s">
        <v>697</v>
      </c>
      <c r="B698" s="96" t="s">
        <v>12</v>
      </c>
      <c r="C698" s="92" t="s">
        <v>680</v>
      </c>
      <c r="D698" s="97">
        <v>877122222</v>
      </c>
      <c r="E698" s="98">
        <v>3035511103</v>
      </c>
      <c r="F698" s="92" t="s">
        <v>11</v>
      </c>
      <c r="H698" s="99">
        <v>41631</v>
      </c>
      <c r="I698" s="100">
        <f ca="1">DATEDIF(H698,TODAY(),"Y")</f>
        <v>3</v>
      </c>
      <c r="J698" s="101" t="s">
        <v>14</v>
      </c>
      <c r="K698" s="102">
        <v>2</v>
      </c>
      <c r="L698" s="103">
        <v>89652</v>
      </c>
      <c r="M698" s="103"/>
    </row>
    <row r="699" spans="1:13" x14ac:dyDescent="0.25">
      <c r="A699" s="92" t="s">
        <v>506</v>
      </c>
      <c r="B699" s="96" t="s">
        <v>8</v>
      </c>
      <c r="C699" s="92" t="s">
        <v>434</v>
      </c>
      <c r="D699" s="97">
        <v>597131266</v>
      </c>
      <c r="E699" s="98">
        <v>3035043141</v>
      </c>
      <c r="F699" s="92" t="s">
        <v>11</v>
      </c>
      <c r="H699" s="99">
        <v>36759</v>
      </c>
      <c r="I699" s="100">
        <f ca="1">DATEDIF(H699,TODAY(),"Y")</f>
        <v>17</v>
      </c>
      <c r="J699" s="101" t="s">
        <v>35</v>
      </c>
      <c r="K699" s="102">
        <v>2</v>
      </c>
      <c r="L699" s="103">
        <v>79716</v>
      </c>
      <c r="M699" s="103"/>
    </row>
    <row r="700" spans="1:13" x14ac:dyDescent="0.25">
      <c r="A700" s="92" t="s">
        <v>425</v>
      </c>
      <c r="B700" s="96" t="s">
        <v>8</v>
      </c>
      <c r="C700" s="92" t="s">
        <v>374</v>
      </c>
      <c r="D700" s="97">
        <v>294161481</v>
      </c>
      <c r="E700" s="98">
        <v>9701201242</v>
      </c>
      <c r="F700" s="92" t="s">
        <v>5</v>
      </c>
      <c r="H700" s="99">
        <v>37150</v>
      </c>
      <c r="I700" s="100">
        <f ca="1">DATEDIF(H700,TODAY(),"Y")</f>
        <v>16</v>
      </c>
      <c r="J700" s="101" t="s">
        <v>4</v>
      </c>
      <c r="K700" s="102">
        <v>1</v>
      </c>
      <c r="L700" s="103">
        <v>57462</v>
      </c>
      <c r="M700" s="103"/>
    </row>
    <row r="701" spans="1:13" x14ac:dyDescent="0.25">
      <c r="A701" s="92" t="s">
        <v>284</v>
      </c>
      <c r="B701" s="96" t="s">
        <v>2</v>
      </c>
      <c r="C701" s="92" t="s">
        <v>196</v>
      </c>
      <c r="D701" s="97">
        <v>546159785</v>
      </c>
      <c r="E701" s="98">
        <v>7192924678</v>
      </c>
      <c r="F701" s="92" t="s">
        <v>11</v>
      </c>
      <c r="H701" s="99">
        <v>39479</v>
      </c>
      <c r="I701" s="100">
        <f ca="1">DATEDIF(H701,TODAY(),"Y")</f>
        <v>9</v>
      </c>
      <c r="J701" s="101" t="s">
        <v>14</v>
      </c>
      <c r="K701" s="102">
        <v>2</v>
      </c>
      <c r="L701" s="103">
        <v>73596</v>
      </c>
      <c r="M701" s="103"/>
    </row>
    <row r="702" spans="1:13" x14ac:dyDescent="0.25">
      <c r="A702" s="92" t="s">
        <v>561</v>
      </c>
      <c r="B702" s="96" t="s">
        <v>16</v>
      </c>
      <c r="C702" s="92" t="s">
        <v>434</v>
      </c>
      <c r="D702" s="97">
        <v>566726453</v>
      </c>
      <c r="E702" s="98">
        <v>3032168237</v>
      </c>
      <c r="F702" s="92" t="s">
        <v>11</v>
      </c>
      <c r="H702" s="99">
        <v>36076</v>
      </c>
      <c r="I702" s="100">
        <f ca="1">DATEDIF(H702,TODAY(),"Y")</f>
        <v>19</v>
      </c>
      <c r="J702" s="101" t="s">
        <v>35</v>
      </c>
      <c r="K702" s="102">
        <v>2</v>
      </c>
      <c r="L702" s="103">
        <v>46728</v>
      </c>
      <c r="M702" s="103"/>
    </row>
    <row r="703" spans="1:13" x14ac:dyDescent="0.25">
      <c r="A703" s="92" t="s">
        <v>294</v>
      </c>
      <c r="B703" s="96" t="s">
        <v>16</v>
      </c>
      <c r="C703" s="92" t="s">
        <v>285</v>
      </c>
      <c r="D703" s="97">
        <v>671360508</v>
      </c>
      <c r="E703" s="98">
        <v>9708385730</v>
      </c>
      <c r="F703" s="92" t="s">
        <v>5</v>
      </c>
      <c r="H703" s="99">
        <v>34216</v>
      </c>
      <c r="I703" s="100">
        <f ca="1">DATEDIF(H703,TODAY(),"Y")</f>
        <v>24</v>
      </c>
      <c r="J703" s="101" t="s">
        <v>35</v>
      </c>
      <c r="K703" s="102">
        <v>5</v>
      </c>
      <c r="L703" s="103">
        <v>47544</v>
      </c>
      <c r="M703" s="103"/>
    </row>
    <row r="704" spans="1:13" x14ac:dyDescent="0.25">
      <c r="A704" s="92" t="s">
        <v>584</v>
      </c>
      <c r="B704" s="96" t="s">
        <v>8</v>
      </c>
      <c r="C704" s="92" t="s">
        <v>434</v>
      </c>
      <c r="D704" s="97">
        <v>903618594</v>
      </c>
      <c r="E704" s="98">
        <v>3034733288</v>
      </c>
      <c r="F704" s="92" t="s">
        <v>11</v>
      </c>
      <c r="H704" s="99">
        <v>38922</v>
      </c>
      <c r="I704" s="100">
        <f ca="1">DATEDIF(H704,TODAY(),"Y")</f>
        <v>11</v>
      </c>
      <c r="J704" s="101" t="s">
        <v>35</v>
      </c>
      <c r="K704" s="102">
        <v>5</v>
      </c>
      <c r="L704" s="103">
        <v>65076</v>
      </c>
      <c r="M704" s="103"/>
    </row>
    <row r="705" spans="1:14" x14ac:dyDescent="0.25">
      <c r="A705" s="92" t="s">
        <v>299</v>
      </c>
      <c r="B705" s="96" t="s">
        <v>20</v>
      </c>
      <c r="C705" s="92" t="s">
        <v>285</v>
      </c>
      <c r="D705" s="97">
        <v>904790184</v>
      </c>
      <c r="E705" s="98">
        <v>3031876990</v>
      </c>
      <c r="F705" s="92" t="s">
        <v>11</v>
      </c>
      <c r="H705" s="99">
        <v>34516</v>
      </c>
      <c r="I705" s="100">
        <f ca="1">DATEDIF(H705,TODAY(),"Y")</f>
        <v>23</v>
      </c>
      <c r="J705" s="101" t="s">
        <v>18</v>
      </c>
      <c r="K705" s="102">
        <v>3</v>
      </c>
      <c r="L705" s="103">
        <v>93264</v>
      </c>
      <c r="M705" s="103"/>
    </row>
    <row r="706" spans="1:14" x14ac:dyDescent="0.25">
      <c r="A706" s="117" t="s">
        <v>791</v>
      </c>
      <c r="B706" s="96" t="s">
        <v>2</v>
      </c>
      <c r="C706" s="117" t="s">
        <v>778</v>
      </c>
      <c r="D706" s="118">
        <v>991656720</v>
      </c>
      <c r="E706" s="119">
        <v>9708138394</v>
      </c>
      <c r="F706" s="117" t="s">
        <v>11</v>
      </c>
      <c r="G706" s="117"/>
      <c r="H706" s="99">
        <v>40503</v>
      </c>
      <c r="I706" s="100">
        <f ca="1">DATEDIF(H706,TODAY(),"Y")</f>
        <v>7</v>
      </c>
      <c r="J706" s="101" t="s">
        <v>27</v>
      </c>
      <c r="K706" s="102">
        <v>2</v>
      </c>
      <c r="L706" s="103">
        <v>63396</v>
      </c>
      <c r="M706" s="126"/>
      <c r="N706" s="92"/>
    </row>
    <row r="707" spans="1:14" x14ac:dyDescent="0.25">
      <c r="A707" s="92" t="s">
        <v>105</v>
      </c>
      <c r="B707" s="96" t="s">
        <v>2</v>
      </c>
      <c r="C707" s="92" t="s">
        <v>24</v>
      </c>
      <c r="D707" s="97">
        <v>929694686</v>
      </c>
      <c r="E707" s="98">
        <v>3034483888</v>
      </c>
      <c r="F707" s="92" t="s">
        <v>11</v>
      </c>
      <c r="H707" s="99">
        <v>41592</v>
      </c>
      <c r="I707" s="100">
        <f ca="1">DATEDIF(H707,TODAY(),"Y")</f>
        <v>4</v>
      </c>
      <c r="J707" s="101" t="s">
        <v>18</v>
      </c>
      <c r="K707" s="102">
        <v>1</v>
      </c>
      <c r="L707" s="103">
        <v>84876</v>
      </c>
      <c r="M707" s="92"/>
    </row>
    <row r="708" spans="1:14" x14ac:dyDescent="0.25">
      <c r="A708" s="92" t="s">
        <v>415</v>
      </c>
      <c r="B708" s="96" t="s">
        <v>20</v>
      </c>
      <c r="C708" s="92" t="s">
        <v>374</v>
      </c>
      <c r="D708" s="97">
        <v>393290045</v>
      </c>
      <c r="E708" s="98">
        <v>3035268508</v>
      </c>
      <c r="F708" s="92" t="s">
        <v>5</v>
      </c>
      <c r="H708" s="99">
        <v>38222</v>
      </c>
      <c r="I708" s="100">
        <f ca="1">DATEDIF(H708,TODAY(),"Y")</f>
        <v>13</v>
      </c>
      <c r="J708" s="101" t="s">
        <v>35</v>
      </c>
      <c r="K708" s="102">
        <v>4</v>
      </c>
      <c r="L708" s="103">
        <v>56754</v>
      </c>
      <c r="M708" s="92"/>
    </row>
    <row r="709" spans="1:14" x14ac:dyDescent="0.25">
      <c r="A709" s="92" t="s">
        <v>682</v>
      </c>
      <c r="B709" s="96" t="s">
        <v>16</v>
      </c>
      <c r="C709" s="92" t="s">
        <v>680</v>
      </c>
      <c r="D709" s="97">
        <v>841913875</v>
      </c>
      <c r="E709" s="98">
        <v>7192511732</v>
      </c>
      <c r="F709" s="92" t="s">
        <v>7</v>
      </c>
      <c r="H709" s="99">
        <v>36216</v>
      </c>
      <c r="I709" s="100">
        <f ca="1">DATEDIF(H709,TODAY(),"Y")</f>
        <v>18</v>
      </c>
      <c r="J709" s="101"/>
      <c r="K709" s="102">
        <v>2</v>
      </c>
      <c r="L709" s="103">
        <v>60660</v>
      </c>
      <c r="M709" s="92"/>
    </row>
    <row r="710" spans="1:14" x14ac:dyDescent="0.25">
      <c r="A710" s="92" t="s">
        <v>36</v>
      </c>
      <c r="B710" s="96" t="s">
        <v>8</v>
      </c>
      <c r="C710" s="92" t="s">
        <v>24</v>
      </c>
      <c r="D710" s="97">
        <v>186346711</v>
      </c>
      <c r="E710" s="98">
        <v>5054900514</v>
      </c>
      <c r="F710" s="92" t="s">
        <v>11</v>
      </c>
      <c r="H710" s="99">
        <v>37675</v>
      </c>
      <c r="I710" s="100">
        <f ca="1">DATEDIF(H710,TODAY(),"Y")</f>
        <v>14</v>
      </c>
      <c r="J710" s="101" t="s">
        <v>35</v>
      </c>
      <c r="K710" s="102">
        <v>4</v>
      </c>
      <c r="L710" s="103">
        <v>86364</v>
      </c>
      <c r="M710" s="92"/>
    </row>
    <row r="711" spans="1:14" x14ac:dyDescent="0.25">
      <c r="A711" s="92" t="s">
        <v>234</v>
      </c>
      <c r="B711" s="96" t="s">
        <v>8</v>
      </c>
      <c r="C711" s="92" t="s">
        <v>196</v>
      </c>
      <c r="D711" s="97">
        <v>592519945</v>
      </c>
      <c r="E711" s="98">
        <v>7195990200</v>
      </c>
      <c r="F711" s="92" t="s">
        <v>11</v>
      </c>
      <c r="H711" s="99">
        <v>40502</v>
      </c>
      <c r="I711" s="100">
        <f ca="1">DATEDIF(H711,TODAY(),"Y")</f>
        <v>7</v>
      </c>
      <c r="J711" s="101" t="s">
        <v>4</v>
      </c>
      <c r="K711" s="102">
        <v>1</v>
      </c>
      <c r="L711" s="103">
        <v>53580</v>
      </c>
      <c r="M711" s="92"/>
    </row>
    <row r="712" spans="1:14" x14ac:dyDescent="0.25">
      <c r="A712" s="92" t="s">
        <v>275</v>
      </c>
      <c r="B712" s="96" t="s">
        <v>16</v>
      </c>
      <c r="C712" s="92" t="s">
        <v>196</v>
      </c>
      <c r="D712" s="97">
        <v>828715080</v>
      </c>
      <c r="E712" s="98">
        <v>3033613559</v>
      </c>
      <c r="F712" s="92" t="s">
        <v>11</v>
      </c>
      <c r="H712" s="99">
        <v>36150</v>
      </c>
      <c r="I712" s="100">
        <f ca="1">DATEDIF(H712,TODAY(),"Y")</f>
        <v>18</v>
      </c>
      <c r="J712" s="101" t="s">
        <v>35</v>
      </c>
      <c r="K712" s="102">
        <v>2</v>
      </c>
      <c r="L712" s="103">
        <v>73378</v>
      </c>
      <c r="M712" s="92"/>
    </row>
    <row r="713" spans="1:14" x14ac:dyDescent="0.25">
      <c r="A713" s="92" t="s">
        <v>700</v>
      </c>
      <c r="B713" s="96" t="s">
        <v>16</v>
      </c>
      <c r="C713" s="92" t="s">
        <v>680</v>
      </c>
      <c r="D713" s="97">
        <v>648911225</v>
      </c>
      <c r="E713" s="98">
        <v>9705829090</v>
      </c>
      <c r="F713" s="92" t="s">
        <v>7</v>
      </c>
      <c r="H713" s="99">
        <v>35037</v>
      </c>
      <c r="I713" s="100">
        <f ca="1">DATEDIF(H713,TODAY(),"Y")</f>
        <v>22</v>
      </c>
      <c r="J713" s="101"/>
      <c r="K713" s="102">
        <v>4</v>
      </c>
      <c r="L713" s="103">
        <v>99624</v>
      </c>
      <c r="M713" s="92"/>
    </row>
    <row r="714" spans="1:14" x14ac:dyDescent="0.25">
      <c r="A714" s="92" t="s">
        <v>512</v>
      </c>
      <c r="B714" s="96" t="s">
        <v>8</v>
      </c>
      <c r="C714" s="92" t="s">
        <v>434</v>
      </c>
      <c r="D714" s="97">
        <v>589649495</v>
      </c>
      <c r="E714" s="98">
        <v>3034248455</v>
      </c>
      <c r="F714" s="92" t="s">
        <v>11</v>
      </c>
      <c r="H714" s="99">
        <v>37763</v>
      </c>
      <c r="I714" s="100">
        <f ca="1">DATEDIF(H714,TODAY(),"Y")</f>
        <v>14</v>
      </c>
      <c r="J714" s="101" t="s">
        <v>14</v>
      </c>
      <c r="K714" s="102">
        <v>2</v>
      </c>
      <c r="L714" s="103">
        <v>46644</v>
      </c>
      <c r="M714" s="92"/>
    </row>
    <row r="715" spans="1:14" x14ac:dyDescent="0.25">
      <c r="A715" s="92" t="s">
        <v>762</v>
      </c>
      <c r="B715" s="96" t="s">
        <v>2</v>
      </c>
      <c r="C715" s="92" t="s">
        <v>756</v>
      </c>
      <c r="D715" s="97">
        <v>456946966</v>
      </c>
      <c r="E715" s="98">
        <v>5054680033</v>
      </c>
      <c r="F715" s="92" t="s">
        <v>11</v>
      </c>
      <c r="H715" s="99">
        <v>37820</v>
      </c>
      <c r="I715" s="100">
        <f ca="1">DATEDIF(H715,TODAY(),"Y")</f>
        <v>14</v>
      </c>
      <c r="J715" s="101" t="s">
        <v>14</v>
      </c>
      <c r="K715" s="102">
        <v>4</v>
      </c>
      <c r="L715" s="103">
        <v>89808</v>
      </c>
      <c r="M715" s="92"/>
    </row>
    <row r="716" spans="1:14" x14ac:dyDescent="0.25">
      <c r="A716" s="92" t="s">
        <v>689</v>
      </c>
      <c r="B716" s="96" t="s">
        <v>8</v>
      </c>
      <c r="C716" s="92" t="s">
        <v>680</v>
      </c>
      <c r="D716" s="97">
        <v>496260023</v>
      </c>
      <c r="E716" s="98">
        <v>7193962015</v>
      </c>
      <c r="F716" s="92" t="s">
        <v>11</v>
      </c>
      <c r="H716" s="99">
        <v>35530</v>
      </c>
      <c r="I716" s="100">
        <f ca="1">DATEDIF(H716,TODAY(),"Y")</f>
        <v>20</v>
      </c>
      <c r="J716" s="101" t="s">
        <v>35</v>
      </c>
      <c r="K716" s="102">
        <v>5</v>
      </c>
      <c r="L716" s="103">
        <v>89604</v>
      </c>
      <c r="M716" s="92"/>
    </row>
    <row r="717" spans="1:14" x14ac:dyDescent="0.25">
      <c r="A717" s="92" t="s">
        <v>763</v>
      </c>
      <c r="B717" s="96" t="s">
        <v>8</v>
      </c>
      <c r="C717" s="92" t="s">
        <v>756</v>
      </c>
      <c r="D717" s="97">
        <v>542051793</v>
      </c>
      <c r="E717" s="98">
        <v>5057317354</v>
      </c>
      <c r="F717" s="92" t="s">
        <v>11</v>
      </c>
      <c r="H717" s="99">
        <v>37316</v>
      </c>
      <c r="I717" s="100">
        <f ca="1">DATEDIF(H717,TODAY(),"Y")</f>
        <v>15</v>
      </c>
      <c r="J717" s="101" t="s">
        <v>4</v>
      </c>
      <c r="K717" s="102">
        <v>1</v>
      </c>
      <c r="L717" s="103">
        <v>90180</v>
      </c>
      <c r="M717" s="92"/>
      <c r="N717" s="120"/>
    </row>
    <row r="718" spans="1:14" x14ac:dyDescent="0.25">
      <c r="A718" s="92" t="s">
        <v>128</v>
      </c>
      <c r="B718" s="96" t="s">
        <v>20</v>
      </c>
      <c r="C718" s="92" t="s">
        <v>122</v>
      </c>
      <c r="D718" s="97">
        <v>668708287</v>
      </c>
      <c r="E718" s="98">
        <v>3031952821</v>
      </c>
      <c r="F718" s="92" t="s">
        <v>7</v>
      </c>
      <c r="H718" s="99">
        <v>36862</v>
      </c>
      <c r="I718" s="100">
        <f ca="1">DATEDIF(H718,TODAY(),"Y")</f>
        <v>17</v>
      </c>
      <c r="J718" s="101"/>
      <c r="K718" s="102">
        <v>4</v>
      </c>
      <c r="L718" s="103">
        <v>103320</v>
      </c>
      <c r="M718" s="92"/>
    </row>
    <row r="719" spans="1:14" x14ac:dyDescent="0.25">
      <c r="A719" s="92" t="s">
        <v>244</v>
      </c>
      <c r="B719" s="96" t="s">
        <v>20</v>
      </c>
      <c r="C719" s="92" t="s">
        <v>196</v>
      </c>
      <c r="D719" s="97">
        <v>278129861</v>
      </c>
      <c r="E719" s="98">
        <v>7198561246</v>
      </c>
      <c r="F719" s="92" t="s">
        <v>7</v>
      </c>
      <c r="H719" s="99">
        <v>41460</v>
      </c>
      <c r="I719" s="100">
        <f ca="1">DATEDIF(H719,TODAY(),"Y")</f>
        <v>4</v>
      </c>
      <c r="J719" s="101"/>
      <c r="K719" s="102">
        <v>5</v>
      </c>
      <c r="L719" s="103">
        <v>47460</v>
      </c>
      <c r="M719" s="92"/>
    </row>
    <row r="720" spans="1:14" x14ac:dyDescent="0.25">
      <c r="A720" s="92" t="s">
        <v>77</v>
      </c>
      <c r="B720" s="96" t="s">
        <v>20</v>
      </c>
      <c r="C720" s="92" t="s">
        <v>24</v>
      </c>
      <c r="D720" s="97">
        <v>964255290</v>
      </c>
      <c r="E720" s="98">
        <v>5057446192</v>
      </c>
      <c r="F720" s="92" t="s">
        <v>11</v>
      </c>
      <c r="H720" s="99">
        <v>41074</v>
      </c>
      <c r="I720" s="100">
        <f ca="1">DATEDIF(H720,TODAY(),"Y")</f>
        <v>5</v>
      </c>
      <c r="J720" s="101" t="s">
        <v>18</v>
      </c>
      <c r="K720" s="102">
        <v>3</v>
      </c>
      <c r="L720" s="103">
        <v>41988</v>
      </c>
      <c r="M720" s="92"/>
    </row>
    <row r="721" spans="1:14" x14ac:dyDescent="0.25">
      <c r="A721" s="92" t="s">
        <v>759</v>
      </c>
      <c r="B721" s="96" t="s">
        <v>8</v>
      </c>
      <c r="C721" s="92" t="s">
        <v>756</v>
      </c>
      <c r="D721" s="97">
        <v>608796012</v>
      </c>
      <c r="E721" s="98">
        <v>9704075460</v>
      </c>
      <c r="F721" s="92" t="s">
        <v>11</v>
      </c>
      <c r="H721" s="99">
        <v>34887</v>
      </c>
      <c r="I721" s="100">
        <f ca="1">DATEDIF(H721,TODAY(),"Y")</f>
        <v>22</v>
      </c>
      <c r="J721" s="101" t="s">
        <v>4</v>
      </c>
      <c r="K721" s="102">
        <v>5</v>
      </c>
      <c r="L721" s="103">
        <v>95712</v>
      </c>
      <c r="M721" s="92"/>
      <c r="N721" s="120"/>
    </row>
    <row r="722" spans="1:14" x14ac:dyDescent="0.25">
      <c r="A722" s="92" t="s">
        <v>466</v>
      </c>
      <c r="B722" s="96" t="s">
        <v>8</v>
      </c>
      <c r="C722" s="92" t="s">
        <v>434</v>
      </c>
      <c r="D722" s="97">
        <v>542653222</v>
      </c>
      <c r="E722" s="98">
        <v>9703708610</v>
      </c>
      <c r="F722" s="92" t="s">
        <v>7</v>
      </c>
      <c r="H722" s="99">
        <v>37053</v>
      </c>
      <c r="I722" s="100">
        <f ca="1">DATEDIF(H722,TODAY(),"Y")</f>
        <v>16</v>
      </c>
      <c r="J722" s="101"/>
      <c r="K722" s="102">
        <v>3</v>
      </c>
      <c r="L722" s="103">
        <v>87024</v>
      </c>
      <c r="M722" s="92"/>
    </row>
    <row r="723" spans="1:14" x14ac:dyDescent="0.25">
      <c r="A723" s="92" t="s">
        <v>258</v>
      </c>
      <c r="B723" s="96" t="s">
        <v>20</v>
      </c>
      <c r="C723" s="92" t="s">
        <v>196</v>
      </c>
      <c r="D723" s="97">
        <v>503036433</v>
      </c>
      <c r="E723" s="98">
        <v>5052453666</v>
      </c>
      <c r="F723" s="92" t="s">
        <v>11</v>
      </c>
      <c r="H723" s="99">
        <v>34516</v>
      </c>
      <c r="I723" s="100">
        <f ca="1">DATEDIF(H723,TODAY(),"Y")</f>
        <v>23</v>
      </c>
      <c r="J723" s="101" t="s">
        <v>27</v>
      </c>
      <c r="K723" s="102">
        <v>1</v>
      </c>
      <c r="L723" s="103">
        <v>93288</v>
      </c>
      <c r="M723" s="92"/>
    </row>
    <row r="724" spans="1:14" x14ac:dyDescent="0.25">
      <c r="A724" s="92" t="s">
        <v>290</v>
      </c>
      <c r="B724" s="96" t="s">
        <v>12</v>
      </c>
      <c r="C724" s="92" t="s">
        <v>285</v>
      </c>
      <c r="D724" s="97">
        <v>264960848</v>
      </c>
      <c r="E724" s="98">
        <v>7195012757</v>
      </c>
      <c r="F724" s="92" t="s">
        <v>7</v>
      </c>
      <c r="H724" s="99">
        <v>34342</v>
      </c>
      <c r="I724" s="100">
        <f ca="1">DATEDIF(H724,TODAY(),"Y")</f>
        <v>23</v>
      </c>
      <c r="J724" s="101"/>
      <c r="K724" s="102">
        <v>3</v>
      </c>
      <c r="L724" s="103">
        <v>58884</v>
      </c>
      <c r="M724" s="92"/>
    </row>
    <row r="725" spans="1:14" x14ac:dyDescent="0.25">
      <c r="A725" s="92" t="s">
        <v>546</v>
      </c>
      <c r="B725" s="96" t="s">
        <v>20</v>
      </c>
      <c r="C725" s="92" t="s">
        <v>434</v>
      </c>
      <c r="D725" s="97">
        <v>843064707</v>
      </c>
      <c r="E725" s="98">
        <v>3032687844</v>
      </c>
      <c r="F725" s="92" t="s">
        <v>7</v>
      </c>
      <c r="H725" s="99">
        <v>41736</v>
      </c>
      <c r="I725" s="100">
        <f ca="1">DATEDIF(H725,TODAY(),"Y")</f>
        <v>3</v>
      </c>
      <c r="J725" s="101"/>
      <c r="K725" s="102">
        <v>3</v>
      </c>
      <c r="L725" s="103">
        <v>68532</v>
      </c>
      <c r="M725" s="92"/>
    </row>
    <row r="726" spans="1:14" x14ac:dyDescent="0.25">
      <c r="A726" s="92" t="s">
        <v>71</v>
      </c>
      <c r="B726" s="96" t="s">
        <v>12</v>
      </c>
      <c r="C726" s="92" t="s">
        <v>24</v>
      </c>
      <c r="D726" s="97">
        <v>799754905</v>
      </c>
      <c r="E726" s="98">
        <v>9706757210</v>
      </c>
      <c r="F726" s="92" t="s">
        <v>11</v>
      </c>
      <c r="H726" s="99">
        <v>36363</v>
      </c>
      <c r="I726" s="100">
        <f ca="1">DATEDIF(H726,TODAY(),"Y")</f>
        <v>18</v>
      </c>
      <c r="J726" s="101" t="s">
        <v>4</v>
      </c>
      <c r="K726" s="102">
        <v>4</v>
      </c>
      <c r="L726" s="103">
        <v>38028</v>
      </c>
      <c r="M726" s="92"/>
    </row>
    <row r="727" spans="1:14" x14ac:dyDescent="0.25">
      <c r="A727" s="92" t="s">
        <v>251</v>
      </c>
      <c r="B727" s="96" t="s">
        <v>20</v>
      </c>
      <c r="C727" s="92" t="s">
        <v>196</v>
      </c>
      <c r="D727" s="97">
        <v>505680981</v>
      </c>
      <c r="E727" s="98">
        <v>3037557761</v>
      </c>
      <c r="F727" s="92" t="s">
        <v>11</v>
      </c>
      <c r="H727" s="99">
        <v>38194</v>
      </c>
      <c r="I727" s="100">
        <f ca="1">DATEDIF(H727,TODAY(),"Y")</f>
        <v>13</v>
      </c>
      <c r="J727" s="101" t="s">
        <v>4</v>
      </c>
      <c r="K727" s="102">
        <v>1</v>
      </c>
      <c r="L727" s="103">
        <v>34956</v>
      </c>
      <c r="M727" s="92"/>
    </row>
    <row r="728" spans="1:14" x14ac:dyDescent="0.25">
      <c r="A728" s="92" t="s">
        <v>652</v>
      </c>
      <c r="B728" s="96" t="s">
        <v>8</v>
      </c>
      <c r="C728" s="92" t="s">
        <v>641</v>
      </c>
      <c r="D728" s="97">
        <v>694800128</v>
      </c>
      <c r="E728" s="98">
        <v>7197111802</v>
      </c>
      <c r="F728" s="92" t="s">
        <v>11</v>
      </c>
      <c r="H728" s="99">
        <v>37325</v>
      </c>
      <c r="I728" s="100">
        <f ca="1">DATEDIF(H728,TODAY(),"Y")</f>
        <v>15</v>
      </c>
      <c r="J728" s="101" t="s">
        <v>18</v>
      </c>
      <c r="K728" s="102">
        <v>1</v>
      </c>
      <c r="L728" s="103">
        <v>73596</v>
      </c>
      <c r="M728" s="92"/>
    </row>
    <row r="729" spans="1:14" x14ac:dyDescent="0.25">
      <c r="A729" s="92" t="s">
        <v>631</v>
      </c>
      <c r="B729" s="96" t="s">
        <v>8</v>
      </c>
      <c r="C729" s="92" t="s">
        <v>596</v>
      </c>
      <c r="D729" s="97">
        <v>661397587</v>
      </c>
      <c r="E729" s="98">
        <v>3036126835</v>
      </c>
      <c r="F729" s="92" t="s">
        <v>7</v>
      </c>
      <c r="H729" s="99">
        <v>35968</v>
      </c>
      <c r="I729" s="100">
        <f ca="1">DATEDIF(H729,TODAY(),"Y")</f>
        <v>19</v>
      </c>
      <c r="J729" s="101"/>
      <c r="K729" s="102">
        <v>5</v>
      </c>
      <c r="L729" s="103">
        <v>48672</v>
      </c>
      <c r="M729" s="92"/>
    </row>
    <row r="730" spans="1:14" x14ac:dyDescent="0.25">
      <c r="A730" s="92" t="s">
        <v>765</v>
      </c>
      <c r="B730" s="96" t="s">
        <v>12</v>
      </c>
      <c r="C730" s="92" t="s">
        <v>756</v>
      </c>
      <c r="D730" s="97">
        <v>481336564</v>
      </c>
      <c r="E730" s="98">
        <v>7196479087</v>
      </c>
      <c r="F730" s="92" t="s">
        <v>11</v>
      </c>
      <c r="H730" s="99">
        <v>37199</v>
      </c>
      <c r="I730" s="100">
        <f ca="1">DATEDIF(H730,TODAY(),"Y")</f>
        <v>16</v>
      </c>
      <c r="J730" s="101" t="s">
        <v>18</v>
      </c>
      <c r="K730" s="102">
        <v>5</v>
      </c>
      <c r="L730" s="103">
        <v>86508</v>
      </c>
      <c r="M730" s="92"/>
    </row>
    <row r="731" spans="1:14" x14ac:dyDescent="0.25">
      <c r="A731" s="92" t="s">
        <v>724</v>
      </c>
      <c r="B731" s="96" t="s">
        <v>16</v>
      </c>
      <c r="C731" s="92" t="s">
        <v>680</v>
      </c>
      <c r="D731" s="97">
        <v>415228597</v>
      </c>
      <c r="E731" s="98">
        <v>9706252690</v>
      </c>
      <c r="F731" s="92" t="s">
        <v>11</v>
      </c>
      <c r="H731" s="99">
        <v>36723</v>
      </c>
      <c r="I731" s="100">
        <f ca="1">DATEDIF(H731,TODAY(),"Y")</f>
        <v>17</v>
      </c>
      <c r="J731" s="101" t="s">
        <v>4</v>
      </c>
      <c r="K731" s="102">
        <v>4</v>
      </c>
      <c r="L731" s="103">
        <v>49104</v>
      </c>
      <c r="M731" s="92"/>
    </row>
    <row r="732" spans="1:14" x14ac:dyDescent="0.25">
      <c r="A732" s="92" t="s">
        <v>346</v>
      </c>
      <c r="B732" s="96" t="s">
        <v>20</v>
      </c>
      <c r="C732" s="92" t="s">
        <v>302</v>
      </c>
      <c r="D732" s="97">
        <v>617795992</v>
      </c>
      <c r="E732" s="98">
        <v>5056345909</v>
      </c>
      <c r="F732" s="92" t="s">
        <v>11</v>
      </c>
      <c r="H732" s="99">
        <v>34634</v>
      </c>
      <c r="I732" s="100">
        <f ca="1">DATEDIF(H732,TODAY(),"Y")</f>
        <v>23</v>
      </c>
      <c r="J732" s="101" t="s">
        <v>4</v>
      </c>
      <c r="K732" s="102">
        <v>5</v>
      </c>
      <c r="L732" s="103">
        <v>52296</v>
      </c>
      <c r="M732" s="92"/>
    </row>
    <row r="733" spans="1:14" x14ac:dyDescent="0.25">
      <c r="A733" s="92" t="s">
        <v>429</v>
      </c>
      <c r="B733" s="96" t="s">
        <v>12</v>
      </c>
      <c r="C733" s="92" t="s">
        <v>426</v>
      </c>
      <c r="D733" s="97">
        <v>370608224</v>
      </c>
      <c r="E733" s="98">
        <v>9701535362</v>
      </c>
      <c r="F733" s="92" t="s">
        <v>11</v>
      </c>
      <c r="H733" s="99">
        <v>38463</v>
      </c>
      <c r="I733" s="100">
        <f ca="1">DATEDIF(H733,TODAY(),"Y")</f>
        <v>12</v>
      </c>
      <c r="J733" s="101" t="s">
        <v>4</v>
      </c>
      <c r="K733" s="102">
        <v>5</v>
      </c>
      <c r="L733" s="103">
        <v>70968</v>
      </c>
      <c r="M733" s="92"/>
    </row>
    <row r="734" spans="1:14" x14ac:dyDescent="0.25">
      <c r="A734" s="92" t="s">
        <v>205</v>
      </c>
      <c r="B734" s="96" t="s">
        <v>8</v>
      </c>
      <c r="C734" s="92" t="s">
        <v>196</v>
      </c>
      <c r="D734" s="97">
        <v>828395582</v>
      </c>
      <c r="E734" s="98">
        <v>3038591986</v>
      </c>
      <c r="F734" s="92" t="s">
        <v>11</v>
      </c>
      <c r="H734" s="99">
        <v>34629</v>
      </c>
      <c r="I734" s="100">
        <f ca="1">DATEDIF(H734,TODAY(),"Y")</f>
        <v>23</v>
      </c>
      <c r="J734" s="101" t="s">
        <v>14</v>
      </c>
      <c r="K734" s="102">
        <v>4</v>
      </c>
      <c r="L734" s="103">
        <v>86016</v>
      </c>
      <c r="M734" s="92"/>
    </row>
    <row r="735" spans="1:14" x14ac:dyDescent="0.25">
      <c r="A735" s="92" t="s">
        <v>173</v>
      </c>
      <c r="B735" s="96" t="s">
        <v>20</v>
      </c>
      <c r="C735" s="92" t="s">
        <v>122</v>
      </c>
      <c r="D735" s="97">
        <v>272659955</v>
      </c>
      <c r="E735" s="98">
        <v>7194127875</v>
      </c>
      <c r="F735" s="92" t="s">
        <v>11</v>
      </c>
      <c r="H735" s="99">
        <v>35341</v>
      </c>
      <c r="I735" s="100">
        <f ca="1">DATEDIF(H735,TODAY(),"Y")</f>
        <v>21</v>
      </c>
      <c r="J735" s="101" t="s">
        <v>27</v>
      </c>
      <c r="K735" s="102">
        <v>2</v>
      </c>
      <c r="L735" s="103">
        <v>58188</v>
      </c>
      <c r="M735" s="92"/>
    </row>
    <row r="736" spans="1:14" x14ac:dyDescent="0.25">
      <c r="A736" s="92" t="s">
        <v>623</v>
      </c>
      <c r="B736" s="96" t="s">
        <v>20</v>
      </c>
      <c r="C736" s="92" t="s">
        <v>596</v>
      </c>
      <c r="D736" s="97">
        <v>622274162</v>
      </c>
      <c r="E736" s="98">
        <v>5051264786</v>
      </c>
      <c r="F736" s="92" t="s">
        <v>7</v>
      </c>
      <c r="H736" s="99">
        <v>35827</v>
      </c>
      <c r="I736" s="100">
        <f ca="1">DATEDIF(H736,TODAY(),"Y")</f>
        <v>19</v>
      </c>
      <c r="J736" s="101"/>
      <c r="K736" s="102">
        <v>4</v>
      </c>
      <c r="L736" s="103">
        <v>31632</v>
      </c>
      <c r="M736" s="92"/>
    </row>
    <row r="737" spans="1:13" x14ac:dyDescent="0.25">
      <c r="A737" s="92" t="s">
        <v>521</v>
      </c>
      <c r="B737" s="96" t="s">
        <v>20</v>
      </c>
      <c r="C737" s="92" t="s">
        <v>434</v>
      </c>
      <c r="D737" s="97">
        <v>931105030</v>
      </c>
      <c r="E737" s="98">
        <v>7191397811</v>
      </c>
      <c r="F737" s="92" t="s">
        <v>11</v>
      </c>
      <c r="H737" s="99">
        <v>37329</v>
      </c>
      <c r="I737" s="100">
        <f ca="1">DATEDIF(H737,TODAY(),"Y")</f>
        <v>15</v>
      </c>
      <c r="J737" s="101" t="s">
        <v>18</v>
      </c>
      <c r="K737" s="102">
        <v>4</v>
      </c>
      <c r="L737" s="103">
        <v>73596</v>
      </c>
      <c r="M737" s="92"/>
    </row>
    <row r="738" spans="1:13" x14ac:dyDescent="0.25">
      <c r="A738" s="92" t="s">
        <v>753</v>
      </c>
      <c r="B738" s="96" t="s">
        <v>16</v>
      </c>
      <c r="C738" s="92" t="s">
        <v>745</v>
      </c>
      <c r="D738" s="97">
        <v>963028490</v>
      </c>
      <c r="E738" s="98">
        <v>3034383168</v>
      </c>
      <c r="F738" s="92" t="s">
        <v>11</v>
      </c>
      <c r="H738" s="99">
        <v>34607</v>
      </c>
      <c r="I738" s="100">
        <f ca="1">DATEDIF(H738,TODAY(),"Y")</f>
        <v>23</v>
      </c>
      <c r="J738" s="101" t="s">
        <v>35</v>
      </c>
      <c r="K738" s="102">
        <v>2</v>
      </c>
      <c r="L738" s="103">
        <v>49620</v>
      </c>
      <c r="M738" s="92"/>
    </row>
    <row r="739" spans="1:13" x14ac:dyDescent="0.25">
      <c r="A739" s="92" t="s">
        <v>303</v>
      </c>
      <c r="B739" s="96" t="s">
        <v>8</v>
      </c>
      <c r="C739" s="92" t="s">
        <v>302</v>
      </c>
      <c r="D739" s="97">
        <v>824046378</v>
      </c>
      <c r="E739" s="98">
        <v>5056335284</v>
      </c>
      <c r="F739" s="92" t="s">
        <v>11</v>
      </c>
      <c r="H739" s="99">
        <v>36435</v>
      </c>
      <c r="I739" s="100">
        <f ca="1">DATEDIF(H739,TODAY(),"Y")</f>
        <v>18</v>
      </c>
      <c r="J739" s="101" t="s">
        <v>14</v>
      </c>
      <c r="K739" s="102">
        <v>4</v>
      </c>
      <c r="L739" s="103">
        <v>80676</v>
      </c>
      <c r="M739" s="92"/>
    </row>
    <row r="740" spans="1:13" x14ac:dyDescent="0.25">
      <c r="A740" s="92" t="s">
        <v>719</v>
      </c>
      <c r="B740" s="96" t="s">
        <v>8</v>
      </c>
      <c r="C740" s="92" t="s">
        <v>680</v>
      </c>
      <c r="D740" s="97">
        <v>644862142</v>
      </c>
      <c r="E740" s="98">
        <v>3033274978</v>
      </c>
      <c r="F740" s="92" t="s">
        <v>7</v>
      </c>
      <c r="H740" s="99">
        <v>35707</v>
      </c>
      <c r="I740" s="100">
        <f ca="1">DATEDIF(H740,TODAY(),"Y")</f>
        <v>20</v>
      </c>
      <c r="J740" s="101"/>
      <c r="K740" s="102">
        <v>3</v>
      </c>
      <c r="L740" s="103">
        <v>56004</v>
      </c>
      <c r="M740" s="92"/>
    </row>
    <row r="741" spans="1:13" x14ac:dyDescent="0.25">
      <c r="A741" s="92" t="s">
        <v>625</v>
      </c>
      <c r="B741" s="96" t="s">
        <v>20</v>
      </c>
      <c r="C741" s="92" t="s">
        <v>596</v>
      </c>
      <c r="D741" s="97">
        <v>625531462</v>
      </c>
      <c r="E741" s="98">
        <v>3037553017</v>
      </c>
      <c r="F741" s="92" t="s">
        <v>11</v>
      </c>
      <c r="H741" s="99">
        <v>38344</v>
      </c>
      <c r="I741" s="100">
        <f ca="1">DATEDIF(H741,TODAY(),"Y")</f>
        <v>12</v>
      </c>
      <c r="J741" s="101" t="s">
        <v>4</v>
      </c>
      <c r="K741" s="102">
        <v>3</v>
      </c>
      <c r="L741" s="103">
        <v>50976</v>
      </c>
      <c r="M741" s="92"/>
    </row>
    <row r="742" spans="1:13" x14ac:dyDescent="0.25">
      <c r="A742" s="92" t="s">
        <v>59</v>
      </c>
      <c r="B742" s="96" t="s">
        <v>49</v>
      </c>
      <c r="C742" s="92" t="s">
        <v>24</v>
      </c>
      <c r="D742" s="97">
        <v>843299208</v>
      </c>
      <c r="E742" s="98">
        <v>7198631557</v>
      </c>
      <c r="F742" s="92" t="s">
        <v>5</v>
      </c>
      <c r="H742" s="99">
        <v>40591</v>
      </c>
      <c r="I742" s="100">
        <f ca="1">DATEDIF(H742,TODAY(),"Y")</f>
        <v>6</v>
      </c>
      <c r="J742" s="101" t="s">
        <v>14</v>
      </c>
      <c r="K742" s="102">
        <v>5</v>
      </c>
      <c r="L742" s="103">
        <v>58896</v>
      </c>
      <c r="M742" s="92"/>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I14"/>
  <sheetViews>
    <sheetView zoomScale="130" zoomScaleNormal="130" workbookViewId="0">
      <selection activeCell="C3" sqref="C3"/>
    </sheetView>
  </sheetViews>
  <sheetFormatPr defaultColWidth="9.140625" defaultRowHeight="15" x14ac:dyDescent="0.25"/>
  <cols>
    <col min="1" max="1" width="18.5703125" style="67" bestFit="1" customWidth="1"/>
    <col min="2" max="7" width="9.42578125" style="59" bestFit="1" customWidth="1"/>
    <col min="8" max="8" width="11.140625" style="59" bestFit="1" customWidth="1"/>
    <col min="9" max="9" width="9.42578125" style="59" bestFit="1" customWidth="1"/>
    <col min="10" max="16384" width="9.140625" style="59"/>
  </cols>
  <sheetData>
    <row r="1" spans="1:9" x14ac:dyDescent="0.25">
      <c r="A1" s="65"/>
      <c r="B1" s="68" t="s">
        <v>790</v>
      </c>
      <c r="C1" s="68" t="s">
        <v>787</v>
      </c>
      <c r="D1" s="68" t="s">
        <v>784</v>
      </c>
      <c r="E1" s="68" t="s">
        <v>781</v>
      </c>
      <c r="F1" s="68" t="s">
        <v>777</v>
      </c>
      <c r="G1" s="68" t="s">
        <v>774</v>
      </c>
      <c r="H1" s="68" t="s">
        <v>842</v>
      </c>
      <c r="I1" s="68" t="s">
        <v>843</v>
      </c>
    </row>
    <row r="2" spans="1:9" x14ac:dyDescent="0.25">
      <c r="A2" s="65" t="s">
        <v>810</v>
      </c>
      <c r="B2" s="63">
        <v>110760</v>
      </c>
      <c r="C2" s="63">
        <v>166140</v>
      </c>
      <c r="D2" s="63">
        <v>239980</v>
      </c>
      <c r="E2" s="63">
        <v>221520</v>
      </c>
      <c r="F2" s="63">
        <v>276900</v>
      </c>
      <c r="G2" s="63">
        <v>461500</v>
      </c>
      <c r="H2" s="64">
        <f>SUM(B2:G2)</f>
        <v>1476800</v>
      </c>
      <c r="I2" s="64">
        <f>AVERAGE(B2:G2)</f>
        <v>246133.33333333334</v>
      </c>
    </row>
    <row r="3" spans="1:9" x14ac:dyDescent="0.25">
      <c r="A3" s="65" t="s">
        <v>809</v>
      </c>
      <c r="B3" s="63">
        <v>92300</v>
      </c>
      <c r="C3" s="63">
        <v>119990</v>
      </c>
      <c r="D3" s="63">
        <v>110760</v>
      </c>
      <c r="E3" s="63">
        <v>203060</v>
      </c>
      <c r="F3" s="63">
        <v>239980</v>
      </c>
      <c r="G3" s="63">
        <v>323050</v>
      </c>
      <c r="H3" s="64">
        <f>SUM(B3:G3)</f>
        <v>1089140</v>
      </c>
      <c r="I3" s="64">
        <f>AVERAGE(B3:G3)</f>
        <v>181523.33333333334</v>
      </c>
    </row>
    <row r="4" spans="1:9" x14ac:dyDescent="0.25">
      <c r="A4" s="65" t="s">
        <v>844</v>
      </c>
      <c r="B4" s="64">
        <f t="shared" ref="B4:G4" si="0">B2-B3</f>
        <v>18460</v>
      </c>
      <c r="C4" s="64">
        <f t="shared" si="0"/>
        <v>46150</v>
      </c>
      <c r="D4" s="64">
        <f t="shared" si="0"/>
        <v>129220</v>
      </c>
      <c r="E4" s="64">
        <f t="shared" si="0"/>
        <v>18460</v>
      </c>
      <c r="F4" s="64">
        <f t="shared" si="0"/>
        <v>36920</v>
      </c>
      <c r="G4" s="64">
        <f t="shared" si="0"/>
        <v>138450</v>
      </c>
      <c r="H4" s="64">
        <f>SUM(B4:G4)</f>
        <v>387660</v>
      </c>
      <c r="I4" s="64">
        <f>AVERAGE(B4:G4)</f>
        <v>64610</v>
      </c>
    </row>
    <row r="5" spans="1:9" x14ac:dyDescent="0.25">
      <c r="A5" s="65" t="s">
        <v>845</v>
      </c>
      <c r="B5" s="64">
        <f>B4</f>
        <v>18460</v>
      </c>
      <c r="C5" s="64">
        <f>C4+B5</f>
        <v>64610</v>
      </c>
      <c r="D5" s="64">
        <f>D4+C5</f>
        <v>193830</v>
      </c>
      <c r="E5" s="64">
        <f>E4+D5</f>
        <v>212290</v>
      </c>
      <c r="F5" s="64">
        <f>F4+E5</f>
        <v>249210</v>
      </c>
      <c r="G5" s="64">
        <f>G4+F5</f>
        <v>387660</v>
      </c>
      <c r="H5" s="64"/>
      <c r="I5" s="64"/>
    </row>
    <row r="6" spans="1:9" x14ac:dyDescent="0.25">
      <c r="A6" s="66"/>
      <c r="B6" s="60"/>
      <c r="C6" s="60"/>
      <c r="D6" s="60"/>
      <c r="E6" s="60"/>
      <c r="F6" s="60"/>
      <c r="G6" s="60"/>
      <c r="H6" s="60"/>
      <c r="I6" s="60"/>
    </row>
    <row r="7" spans="1:9" x14ac:dyDescent="0.25">
      <c r="A7" s="65" t="s">
        <v>846</v>
      </c>
      <c r="B7" s="61"/>
      <c r="C7" s="61"/>
      <c r="D7" s="61"/>
      <c r="E7" s="61"/>
      <c r="F7" s="61"/>
      <c r="G7" s="61"/>
      <c r="H7" s="58"/>
      <c r="I7" s="58"/>
    </row>
    <row r="8" spans="1:9" x14ac:dyDescent="0.25">
      <c r="A8" s="65" t="s">
        <v>847</v>
      </c>
      <c r="B8" s="60"/>
      <c r="C8" s="56">
        <f t="shared" ref="C8:G10" si="1">(C2-B2)/B2</f>
        <v>0.5</v>
      </c>
      <c r="D8" s="56">
        <f t="shared" si="1"/>
        <v>0.44444444444444442</v>
      </c>
      <c r="E8" s="56">
        <f t="shared" si="1"/>
        <v>-7.6923076923076927E-2</v>
      </c>
      <c r="F8" s="56">
        <f t="shared" si="1"/>
        <v>0.25</v>
      </c>
      <c r="G8" s="56">
        <f t="shared" si="1"/>
        <v>0.66666666666666663</v>
      </c>
      <c r="H8" s="56">
        <f>(G2-B2)/B2</f>
        <v>3.1666666666666665</v>
      </c>
      <c r="I8" s="57">
        <f>(G2/B2)^(1/5)-1</f>
        <v>0.33032499713098584</v>
      </c>
    </row>
    <row r="9" spans="1:9" x14ac:dyDescent="0.25">
      <c r="A9" s="65" t="s">
        <v>848</v>
      </c>
      <c r="B9" s="60"/>
      <c r="C9" s="56">
        <f t="shared" si="1"/>
        <v>0.3</v>
      </c>
      <c r="D9" s="56">
        <f t="shared" si="1"/>
        <v>-7.6923076923076927E-2</v>
      </c>
      <c r="E9" s="56">
        <f t="shared" si="1"/>
        <v>0.83333333333333337</v>
      </c>
      <c r="F9" s="56">
        <f t="shared" si="1"/>
        <v>0.18181818181818182</v>
      </c>
      <c r="G9" s="56">
        <f t="shared" si="1"/>
        <v>0.34615384615384615</v>
      </c>
      <c r="H9" s="56">
        <f>(G3-B3)/B3</f>
        <v>2.5</v>
      </c>
      <c r="I9" s="57">
        <f>(G3/B3)^(1/5)-1</f>
        <v>0.28473515712343933</v>
      </c>
    </row>
    <row r="10" spans="1:9" x14ac:dyDescent="0.25">
      <c r="A10" s="65" t="s">
        <v>849</v>
      </c>
      <c r="B10" s="60"/>
      <c r="C10" s="56">
        <f t="shared" si="1"/>
        <v>1.5</v>
      </c>
      <c r="D10" s="56">
        <f t="shared" si="1"/>
        <v>1.8</v>
      </c>
      <c r="E10" s="56">
        <f t="shared" si="1"/>
        <v>-0.8571428571428571</v>
      </c>
      <c r="F10" s="56">
        <f t="shared" si="1"/>
        <v>1</v>
      </c>
      <c r="G10" s="56">
        <f t="shared" si="1"/>
        <v>2.75</v>
      </c>
      <c r="H10" s="56">
        <f>(G4-B4)/B4</f>
        <v>6.5</v>
      </c>
      <c r="I10" s="57">
        <f>(G4/B4)^(1/5)-1</f>
        <v>0.4962778697388448</v>
      </c>
    </row>
    <row r="11" spans="1:9" x14ac:dyDescent="0.25">
      <c r="A11" s="66"/>
      <c r="B11" s="60"/>
      <c r="C11" s="60"/>
      <c r="D11" s="60"/>
      <c r="E11" s="60"/>
      <c r="F11" s="60"/>
      <c r="G11" s="60"/>
      <c r="H11" s="60"/>
      <c r="I11" s="60"/>
    </row>
    <row r="12" spans="1:9" x14ac:dyDescent="0.25">
      <c r="A12" s="66" t="s">
        <v>850</v>
      </c>
      <c r="B12" s="62">
        <f t="shared" ref="B12:H12" si="2">B2/B3</f>
        <v>1.2</v>
      </c>
      <c r="C12" s="62">
        <f t="shared" si="2"/>
        <v>1.3846153846153846</v>
      </c>
      <c r="D12" s="62">
        <f t="shared" si="2"/>
        <v>2.1666666666666665</v>
      </c>
      <c r="E12" s="62">
        <f t="shared" si="2"/>
        <v>1.0909090909090908</v>
      </c>
      <c r="F12" s="62">
        <f t="shared" si="2"/>
        <v>1.1538461538461537</v>
      </c>
      <c r="G12" s="62">
        <f t="shared" si="2"/>
        <v>1.4285714285714286</v>
      </c>
      <c r="H12" s="62">
        <f t="shared" si="2"/>
        <v>1.3559322033898304</v>
      </c>
      <c r="I12" s="60"/>
    </row>
    <row r="13" spans="1:9" x14ac:dyDescent="0.25">
      <c r="A13" s="66" t="s">
        <v>851</v>
      </c>
      <c r="B13" s="62">
        <f t="shared" ref="B13:H13" si="3">B2/B4</f>
        <v>6</v>
      </c>
      <c r="C13" s="62">
        <f t="shared" si="3"/>
        <v>3.6</v>
      </c>
      <c r="D13" s="62">
        <f t="shared" si="3"/>
        <v>1.8571428571428572</v>
      </c>
      <c r="E13" s="62">
        <f t="shared" si="3"/>
        <v>12</v>
      </c>
      <c r="F13" s="62">
        <f t="shared" si="3"/>
        <v>7.5</v>
      </c>
      <c r="G13" s="62">
        <f t="shared" si="3"/>
        <v>3.3333333333333335</v>
      </c>
      <c r="H13" s="62">
        <f t="shared" si="3"/>
        <v>3.8095238095238093</v>
      </c>
      <c r="I13" s="60"/>
    </row>
    <row r="14" spans="1:9" x14ac:dyDescent="0.25">
      <c r="A14" s="67" t="s">
        <v>852</v>
      </c>
      <c r="B14" s="62">
        <f t="shared" ref="B14:H14" si="4">B3/B4</f>
        <v>5</v>
      </c>
      <c r="C14" s="62">
        <f t="shared" si="4"/>
        <v>2.6</v>
      </c>
      <c r="D14" s="62">
        <f t="shared" si="4"/>
        <v>0.8571428571428571</v>
      </c>
      <c r="E14" s="62">
        <f t="shared" si="4"/>
        <v>11</v>
      </c>
      <c r="F14" s="62">
        <f t="shared" si="4"/>
        <v>6.5</v>
      </c>
      <c r="G14" s="62">
        <f t="shared" si="4"/>
        <v>2.3333333333333335</v>
      </c>
      <c r="H14" s="62">
        <f t="shared" si="4"/>
        <v>2.8095238095238093</v>
      </c>
      <c r="I14" s="60"/>
    </row>
  </sheetData>
  <printOptions gridLines="1" gridLinesSet="0"/>
  <pageMargins left="0.75" right="0.75" top="1" bottom="1" header="0.5" footer="0.5"/>
  <pageSetup orientation="portrait" horizontalDpi="4294967292" verticalDpi="4294967292" r:id="rId1"/>
  <headerFooter alignWithMargins="0">
    <oddHeader>&amp;F</oddHeader>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5"/>
  <sheetViews>
    <sheetView zoomScale="145" zoomScaleNormal="145" workbookViewId="0">
      <selection activeCell="B15" sqref="B15"/>
    </sheetView>
  </sheetViews>
  <sheetFormatPr defaultRowHeight="15" x14ac:dyDescent="0.25"/>
  <cols>
    <col min="2" max="2" width="18.85546875" customWidth="1"/>
    <col min="3" max="6" width="10" customWidth="1"/>
  </cols>
  <sheetData>
    <row r="1" spans="1:6" ht="15.75" thickBot="1" x14ac:dyDescent="0.3">
      <c r="B1" s="50"/>
      <c r="C1" s="49" t="s">
        <v>790</v>
      </c>
      <c r="D1" s="49" t="s">
        <v>787</v>
      </c>
      <c r="E1" s="49" t="s">
        <v>784</v>
      </c>
      <c r="F1" s="48" t="s">
        <v>841</v>
      </c>
    </row>
    <row r="2" spans="1:6" x14ac:dyDescent="0.25">
      <c r="B2" s="16" t="s">
        <v>835</v>
      </c>
      <c r="C2" s="46">
        <v>0.01</v>
      </c>
      <c r="D2" s="46"/>
      <c r="E2" s="46"/>
      <c r="F2" s="44"/>
    </row>
    <row r="3" spans="1:6" x14ac:dyDescent="0.25">
      <c r="B3" s="38" t="s">
        <v>810</v>
      </c>
      <c r="C3" s="11">
        <v>137000</v>
      </c>
      <c r="D3" s="11">
        <f>ROUND(C3*(1+$B$1),-1)</f>
        <v>137000</v>
      </c>
      <c r="E3" s="11">
        <f>ROUND(D3*(1+$B$1),-1)</f>
        <v>137000</v>
      </c>
      <c r="F3" s="24">
        <f>SUM(C3:E3)</f>
        <v>411000</v>
      </c>
    </row>
    <row r="4" spans="1:6" x14ac:dyDescent="0.25">
      <c r="B4" s="38" t="s">
        <v>836</v>
      </c>
      <c r="C4" s="19">
        <v>26700</v>
      </c>
      <c r="D4" s="19">
        <f>ROUND(C4*(1+$B$1),-1)</f>
        <v>26700</v>
      </c>
      <c r="E4" s="19">
        <f>ROUND(D4*(1+$B$1),-1)</f>
        <v>26700</v>
      </c>
      <c r="F4" s="18">
        <f>SUM(C4:E4)</f>
        <v>80100</v>
      </c>
    </row>
    <row r="5" spans="1:6" ht="15.75" thickBot="1" x14ac:dyDescent="0.3">
      <c r="B5" s="37" t="s">
        <v>835</v>
      </c>
      <c r="C5" s="36">
        <f t="shared" ref="C5:F5" si="0">SUM(C3:C4)</f>
        <v>163700</v>
      </c>
      <c r="D5" s="36">
        <f t="shared" si="0"/>
        <v>163700</v>
      </c>
      <c r="E5" s="36">
        <f t="shared" si="0"/>
        <v>163700</v>
      </c>
      <c r="F5" s="35">
        <f t="shared" si="0"/>
        <v>491100</v>
      </c>
    </row>
    <row r="6" spans="1:6" x14ac:dyDescent="0.25">
      <c r="B6" s="16" t="s">
        <v>834</v>
      </c>
      <c r="C6" s="11"/>
      <c r="D6" s="11"/>
      <c r="E6" s="11"/>
      <c r="F6" s="27"/>
    </row>
    <row r="7" spans="1:6" x14ac:dyDescent="0.25">
      <c r="B7" s="38" t="s">
        <v>833</v>
      </c>
      <c r="C7" s="11">
        <v>76500</v>
      </c>
      <c r="D7" s="11">
        <f t="shared" ref="D7:E9" si="1">ROUND(C7*(1+$B$1),-1)</f>
        <v>76500</v>
      </c>
      <c r="E7" s="11">
        <f t="shared" si="1"/>
        <v>76500</v>
      </c>
      <c r="F7" s="24">
        <f>SUM(C7:E7)</f>
        <v>229500</v>
      </c>
    </row>
    <row r="8" spans="1:6" x14ac:dyDescent="0.25">
      <c r="B8" s="38" t="s">
        <v>832</v>
      </c>
      <c r="C8" s="19">
        <v>1300</v>
      </c>
      <c r="D8" s="19">
        <f t="shared" si="1"/>
        <v>1300</v>
      </c>
      <c r="E8" s="19">
        <f t="shared" si="1"/>
        <v>1300</v>
      </c>
      <c r="F8" s="22">
        <f>SUM(C8:E8)</f>
        <v>3900</v>
      </c>
    </row>
    <row r="9" spans="1:6" x14ac:dyDescent="0.25">
      <c r="B9" s="38" t="s">
        <v>831</v>
      </c>
      <c r="C9" s="20">
        <v>500</v>
      </c>
      <c r="D9" s="19">
        <f t="shared" si="1"/>
        <v>500</v>
      </c>
      <c r="E9" s="19">
        <f t="shared" si="1"/>
        <v>500</v>
      </c>
      <c r="F9" s="18">
        <f>SUM(C9:E9)</f>
        <v>1500</v>
      </c>
    </row>
    <row r="10" spans="1:6" ht="15.75" thickBot="1" x14ac:dyDescent="0.3">
      <c r="B10" s="37" t="s">
        <v>830</v>
      </c>
      <c r="C10" s="36">
        <f t="shared" ref="C10:F10" si="2">SUM(C7:C9)</f>
        <v>78300</v>
      </c>
      <c r="D10" s="36">
        <f t="shared" si="2"/>
        <v>78300</v>
      </c>
      <c r="E10" s="36">
        <f t="shared" si="2"/>
        <v>78300</v>
      </c>
      <c r="F10" s="35">
        <f t="shared" si="2"/>
        <v>234900</v>
      </c>
    </row>
    <row r="11" spans="1:6" ht="15.75" thickBot="1" x14ac:dyDescent="0.3">
      <c r="B11" s="33" t="s">
        <v>829</v>
      </c>
      <c r="C11" s="15">
        <f>C5-C10</f>
        <v>85400</v>
      </c>
      <c r="D11" s="15">
        <f>D5-D10</f>
        <v>85400</v>
      </c>
      <c r="E11" s="15">
        <f>E5-E10</f>
        <v>85400</v>
      </c>
      <c r="F11" s="32">
        <f>F5-F10</f>
        <v>256200</v>
      </c>
    </row>
    <row r="12" spans="1:6" ht="15.75" thickTop="1" x14ac:dyDescent="0.25"/>
    <row r="13" spans="1:6" x14ac:dyDescent="0.25">
      <c r="A13">
        <f>LEN(B13)</f>
        <v>265</v>
      </c>
      <c r="B13" t="s">
        <v>856</v>
      </c>
    </row>
    <row r="15" spans="1:6" x14ac:dyDescent="0.25">
      <c r="B15" s="133" t="s">
        <v>870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R39"/>
  <sheetViews>
    <sheetView zoomScale="130" zoomScaleNormal="130" workbookViewId="0">
      <selection activeCell="E5" sqref="E5"/>
    </sheetView>
  </sheetViews>
  <sheetFormatPr defaultColWidth="9.140625" defaultRowHeight="12.75" x14ac:dyDescent="0.2"/>
  <cols>
    <col min="1" max="1" width="18.140625" style="3" bestFit="1" customWidth="1"/>
    <col min="2" max="17" width="9.5703125" style="3" customWidth="1"/>
    <col min="18" max="18" width="11" style="3" bestFit="1" customWidth="1"/>
    <col min="19" max="16384" width="9.140625" style="3"/>
  </cols>
  <sheetData>
    <row r="1" spans="1:18" ht="21" x14ac:dyDescent="0.35">
      <c r="A1" s="1" t="s">
        <v>853</v>
      </c>
      <c r="B1" s="1"/>
      <c r="C1" s="1"/>
      <c r="D1" s="1"/>
      <c r="E1" s="1"/>
      <c r="F1" s="1"/>
      <c r="G1" s="4"/>
      <c r="H1" s="4"/>
      <c r="I1" s="52"/>
      <c r="J1" s="4"/>
      <c r="K1" s="4"/>
      <c r="L1" s="4"/>
      <c r="M1" s="52"/>
      <c r="N1" s="4"/>
      <c r="O1" s="4"/>
      <c r="P1" s="4"/>
      <c r="Q1" s="52"/>
      <c r="R1" s="51"/>
    </row>
    <row r="2" spans="1:18" ht="15.75" x14ac:dyDescent="0.25">
      <c r="A2" s="53">
        <f>R35</f>
        <v>450288</v>
      </c>
      <c r="B2" s="4"/>
      <c r="C2" s="4"/>
      <c r="D2" s="4"/>
      <c r="E2" s="52"/>
      <c r="F2" s="4"/>
      <c r="G2" s="4"/>
      <c r="H2" s="4"/>
      <c r="I2" s="52"/>
      <c r="J2" s="4"/>
      <c r="K2" s="4"/>
      <c r="L2" s="4"/>
      <c r="M2" s="52"/>
      <c r="N2" s="4"/>
      <c r="O2" s="4"/>
      <c r="P2" s="4"/>
      <c r="Q2" s="52"/>
      <c r="R2" s="51"/>
    </row>
    <row r="3" spans="1:18" ht="13.5" thickBot="1" x14ac:dyDescent="0.25">
      <c r="A3" s="50"/>
      <c r="B3" s="49" t="s">
        <v>790</v>
      </c>
      <c r="C3" s="49" t="s">
        <v>787</v>
      </c>
      <c r="D3" s="49" t="s">
        <v>784</v>
      </c>
      <c r="E3" s="48" t="s">
        <v>841</v>
      </c>
      <c r="F3" s="49" t="s">
        <v>781</v>
      </c>
      <c r="G3" s="49" t="s">
        <v>777</v>
      </c>
      <c r="H3" s="49" t="s">
        <v>774</v>
      </c>
      <c r="I3" s="48" t="s">
        <v>840</v>
      </c>
      <c r="J3" s="49" t="s">
        <v>789</v>
      </c>
      <c r="K3" s="49" t="s">
        <v>786</v>
      </c>
      <c r="L3" s="49" t="s">
        <v>783</v>
      </c>
      <c r="M3" s="48" t="s">
        <v>839</v>
      </c>
      <c r="N3" s="49" t="s">
        <v>780</v>
      </c>
      <c r="O3" s="49" t="s">
        <v>776</v>
      </c>
      <c r="P3" s="49" t="s">
        <v>773</v>
      </c>
      <c r="Q3" s="48" t="s">
        <v>838</v>
      </c>
      <c r="R3" s="47" t="s">
        <v>837</v>
      </c>
    </row>
    <row r="4" spans="1:18" x14ac:dyDescent="0.2">
      <c r="A4" s="16" t="s">
        <v>835</v>
      </c>
      <c r="B4" s="46">
        <v>0.01</v>
      </c>
      <c r="C4" s="46"/>
      <c r="D4" s="46"/>
      <c r="E4" s="44"/>
      <c r="F4" s="45">
        <v>0.03</v>
      </c>
      <c r="G4" s="45"/>
      <c r="H4" s="45"/>
      <c r="I4" s="44"/>
      <c r="J4" s="45">
        <v>0.02</v>
      </c>
      <c r="K4" s="45"/>
      <c r="L4" s="45"/>
      <c r="M4" s="44"/>
      <c r="N4" s="45">
        <v>0.03</v>
      </c>
      <c r="O4" s="45"/>
      <c r="P4" s="45"/>
      <c r="Q4" s="44"/>
      <c r="R4" s="43"/>
    </row>
    <row r="5" spans="1:18" x14ac:dyDescent="0.2">
      <c r="A5" s="38" t="s">
        <v>810</v>
      </c>
      <c r="B5" s="11">
        <v>137000</v>
      </c>
      <c r="C5" s="11">
        <f>ROUND(B5*(1+$B$4),-1)</f>
        <v>138370</v>
      </c>
      <c r="D5" s="11">
        <f>ROUND(C5*(1+$B$4),-1)</f>
        <v>139750</v>
      </c>
      <c r="E5" s="24">
        <f>SUM(B5:D5)</f>
        <v>415120</v>
      </c>
      <c r="F5" s="11">
        <f>ROUND(D5*(1+$F$4),-1)</f>
        <v>143940</v>
      </c>
      <c r="G5" s="11">
        <f>ROUND(F5*(1+$F$4),-1)</f>
        <v>148260</v>
      </c>
      <c r="H5" s="11">
        <f>ROUND(G5*(1+$F$4),-1)</f>
        <v>152710</v>
      </c>
      <c r="I5" s="24">
        <f>SUM(F5:H5)</f>
        <v>444910</v>
      </c>
      <c r="J5" s="11">
        <f>ROUND(H5*(1+$J$4),-1)</f>
        <v>155760</v>
      </c>
      <c r="K5" s="11">
        <f>ROUND(J5*(1+$J$4),-1)</f>
        <v>158880</v>
      </c>
      <c r="L5" s="11">
        <f>ROUND(K5*(1+$J$4),-1)</f>
        <v>162060</v>
      </c>
      <c r="M5" s="24">
        <f>SUM(J5:L5)</f>
        <v>476700</v>
      </c>
      <c r="N5" s="11">
        <f>ROUND(L5*(1+$N$4),-1)</f>
        <v>166920</v>
      </c>
      <c r="O5" s="11">
        <f>ROUND(N5*(1+$N$4),-1)</f>
        <v>171930</v>
      </c>
      <c r="P5" s="11">
        <f>ROUND(O5*(1+$N$4),-1)</f>
        <v>177090</v>
      </c>
      <c r="Q5" s="24">
        <f>SUM(N5:P5)</f>
        <v>515940</v>
      </c>
      <c r="R5" s="23">
        <f>SUBTOTAL(9,E5,I5,M5,Q5)</f>
        <v>1852670</v>
      </c>
    </row>
    <row r="6" spans="1:18" x14ac:dyDescent="0.2">
      <c r="A6" s="38" t="s">
        <v>836</v>
      </c>
      <c r="B6" s="19">
        <v>26700</v>
      </c>
      <c r="C6" s="19">
        <f>ROUND(B6*(1+$B$4),-1)</f>
        <v>26970</v>
      </c>
      <c r="D6" s="19">
        <f>ROUND(C6*(1+$B$4),-1)</f>
        <v>27240</v>
      </c>
      <c r="E6" s="18">
        <f>SUM(B6:D6)</f>
        <v>80910</v>
      </c>
      <c r="F6" s="19">
        <f>ROUND(D6*(1+$F$4),-1)</f>
        <v>28060</v>
      </c>
      <c r="G6" s="19">
        <f>ROUND(F6*(1+$F$4),-1)</f>
        <v>28900</v>
      </c>
      <c r="H6" s="19">
        <f>ROUND(G6*(1+$F$4),-1)</f>
        <v>29770</v>
      </c>
      <c r="I6" s="18">
        <f>SUM(F6:H6)</f>
        <v>86730</v>
      </c>
      <c r="J6" s="19">
        <f>ROUND(H6*(1+$J$4),-1)</f>
        <v>30370</v>
      </c>
      <c r="K6" s="19">
        <f>ROUND(J6*(1+$J$4),-1)</f>
        <v>30980</v>
      </c>
      <c r="L6" s="19">
        <f>ROUND(K6*(1+$J$4),-1)</f>
        <v>31600</v>
      </c>
      <c r="M6" s="18">
        <f>SUM(J6:L6)</f>
        <v>92950</v>
      </c>
      <c r="N6" s="19">
        <f>ROUND(L6*(1+$N$4),-1)</f>
        <v>32550</v>
      </c>
      <c r="O6" s="19">
        <f>ROUND(N6*(1+$N$4),-1)</f>
        <v>33530</v>
      </c>
      <c r="P6" s="19">
        <f>ROUND(O6*(1+$N$4),-1)</f>
        <v>34540</v>
      </c>
      <c r="Q6" s="18">
        <f>SUM(N6:P6)</f>
        <v>100620</v>
      </c>
      <c r="R6" s="17">
        <f>SUBTOTAL(9,E6,I6,M6,Q6)</f>
        <v>361210</v>
      </c>
    </row>
    <row r="7" spans="1:18" ht="13.5" thickBot="1" x14ac:dyDescent="0.25">
      <c r="A7" s="37" t="s">
        <v>835</v>
      </c>
      <c r="B7" s="36">
        <f t="shared" ref="B7:R7" si="0">SUM(B5:B6)</f>
        <v>163700</v>
      </c>
      <c r="C7" s="36">
        <f t="shared" si="0"/>
        <v>165340</v>
      </c>
      <c r="D7" s="36">
        <f t="shared" si="0"/>
        <v>166990</v>
      </c>
      <c r="E7" s="35">
        <f>SUM(E5:E6)</f>
        <v>496030</v>
      </c>
      <c r="F7" s="36">
        <f>SUM(F5:F6)</f>
        <v>172000</v>
      </c>
      <c r="G7" s="36">
        <f>SUM(G5:G6)</f>
        <v>177160</v>
      </c>
      <c r="H7" s="36">
        <f t="shared" si="0"/>
        <v>182480</v>
      </c>
      <c r="I7" s="35">
        <f t="shared" si="0"/>
        <v>531640</v>
      </c>
      <c r="J7" s="36">
        <f t="shared" si="0"/>
        <v>186130</v>
      </c>
      <c r="K7" s="36">
        <f t="shared" si="0"/>
        <v>189860</v>
      </c>
      <c r="L7" s="36">
        <f t="shared" si="0"/>
        <v>193660</v>
      </c>
      <c r="M7" s="35">
        <f t="shared" si="0"/>
        <v>569650</v>
      </c>
      <c r="N7" s="36">
        <f t="shared" si="0"/>
        <v>199470</v>
      </c>
      <c r="O7" s="36">
        <f t="shared" si="0"/>
        <v>205460</v>
      </c>
      <c r="P7" s="36">
        <f t="shared" si="0"/>
        <v>211630</v>
      </c>
      <c r="Q7" s="35">
        <f t="shared" si="0"/>
        <v>616560</v>
      </c>
      <c r="R7" s="34">
        <f t="shared" si="0"/>
        <v>2213880</v>
      </c>
    </row>
    <row r="8" spans="1:18" x14ac:dyDescent="0.2">
      <c r="A8" s="42"/>
      <c r="B8" s="41"/>
      <c r="C8" s="41"/>
      <c r="D8" s="41"/>
      <c r="E8" s="40"/>
      <c r="F8" s="41"/>
      <c r="G8" s="41"/>
      <c r="H8" s="41"/>
      <c r="I8" s="40"/>
      <c r="J8" s="41"/>
      <c r="K8" s="41"/>
      <c r="L8" s="41"/>
      <c r="M8" s="40"/>
      <c r="N8" s="41"/>
      <c r="O8" s="41"/>
      <c r="P8" s="41"/>
      <c r="Q8" s="40"/>
      <c r="R8" s="39"/>
    </row>
    <row r="9" spans="1:18" x14ac:dyDescent="0.2">
      <c r="A9" s="16" t="s">
        <v>834</v>
      </c>
      <c r="B9" s="11"/>
      <c r="C9" s="11"/>
      <c r="D9" s="11"/>
      <c r="E9" s="27"/>
      <c r="F9" s="11"/>
      <c r="G9" s="11"/>
      <c r="H9" s="11"/>
      <c r="I9" s="27"/>
      <c r="J9" s="11"/>
      <c r="K9" s="11"/>
      <c r="L9" s="11"/>
      <c r="M9" s="27"/>
      <c r="N9" s="11"/>
      <c r="O9" s="11"/>
      <c r="P9" s="11"/>
      <c r="Q9" s="27"/>
      <c r="R9" s="26"/>
    </row>
    <row r="10" spans="1:18" x14ac:dyDescent="0.2">
      <c r="A10" s="38" t="s">
        <v>833</v>
      </c>
      <c r="B10" s="11">
        <v>76500</v>
      </c>
      <c r="C10" s="11">
        <f t="shared" ref="C10:D12" si="1">ROUND(B10*(1+$B$4),-1)</f>
        <v>77270</v>
      </c>
      <c r="D10" s="11">
        <f t="shared" si="1"/>
        <v>78040</v>
      </c>
      <c r="E10" s="24">
        <f>SUM(B10:D10)</f>
        <v>231810</v>
      </c>
      <c r="F10" s="11">
        <f>ROUND(D10*(1+$F$4),-1)</f>
        <v>80380</v>
      </c>
      <c r="G10" s="11">
        <f t="shared" ref="G10:G12" si="2">ROUND(F10*(1+$F$4),-1)</f>
        <v>82790</v>
      </c>
      <c r="H10" s="11">
        <f>ROUND(G10*(1+$F$4),-1)</f>
        <v>85270</v>
      </c>
      <c r="I10" s="24">
        <f>SUM(F10:H10)</f>
        <v>248440</v>
      </c>
      <c r="J10" s="11">
        <f>ROUND(H10*(1+$J$4),-1)</f>
        <v>86980</v>
      </c>
      <c r="K10" s="11">
        <f t="shared" ref="K10:L12" si="3">ROUND(J10*(1+$J$4),-1)</f>
        <v>88720</v>
      </c>
      <c r="L10" s="11">
        <f t="shared" si="3"/>
        <v>90490</v>
      </c>
      <c r="M10" s="24">
        <f>SUM(J10:L10)</f>
        <v>266190</v>
      </c>
      <c r="N10" s="11">
        <f>ROUND(L10*(1+$N$4),-1)</f>
        <v>93200</v>
      </c>
      <c r="O10" s="11">
        <f t="shared" ref="O10:P12" si="4">ROUND(N10*(1+$N$4),-1)</f>
        <v>96000</v>
      </c>
      <c r="P10" s="11">
        <f t="shared" si="4"/>
        <v>98880</v>
      </c>
      <c r="Q10" s="24">
        <f>SUM(N10:P10)</f>
        <v>288080</v>
      </c>
      <c r="R10" s="23">
        <f>SUBTOTAL(9,E10,I10,M10,Q10)</f>
        <v>1034520</v>
      </c>
    </row>
    <row r="11" spans="1:18" x14ac:dyDescent="0.2">
      <c r="A11" s="38" t="s">
        <v>832</v>
      </c>
      <c r="B11" s="19">
        <v>1300</v>
      </c>
      <c r="C11" s="19">
        <f t="shared" si="1"/>
        <v>1310</v>
      </c>
      <c r="D11" s="19">
        <f t="shared" si="1"/>
        <v>1320</v>
      </c>
      <c r="E11" s="22">
        <f>SUM(B11:D11)</f>
        <v>3930</v>
      </c>
      <c r="F11" s="19">
        <f>ROUND(D11*(1+$F$4),-1)</f>
        <v>1360</v>
      </c>
      <c r="G11" s="19">
        <f t="shared" si="2"/>
        <v>1400</v>
      </c>
      <c r="H11" s="19">
        <f>ROUND(G11*(1+$F$4),-1)</f>
        <v>1440</v>
      </c>
      <c r="I11" s="22">
        <f>SUM(F11:H11)</f>
        <v>4200</v>
      </c>
      <c r="J11" s="19">
        <f>ROUND(H11*(1+$J$4),-1)</f>
        <v>1470</v>
      </c>
      <c r="K11" s="19">
        <f t="shared" si="3"/>
        <v>1500</v>
      </c>
      <c r="L11" s="19">
        <f t="shared" si="3"/>
        <v>1530</v>
      </c>
      <c r="M11" s="22">
        <f>SUM(J11:L11)</f>
        <v>4500</v>
      </c>
      <c r="N11" s="19">
        <f>ROUND(L11*(1+$N$4),-1)</f>
        <v>1580</v>
      </c>
      <c r="O11" s="19">
        <f t="shared" si="4"/>
        <v>1630</v>
      </c>
      <c r="P11" s="19">
        <f t="shared" si="4"/>
        <v>1680</v>
      </c>
      <c r="Q11" s="22">
        <f>SUM(N11:P11)</f>
        <v>4890</v>
      </c>
      <c r="R11" s="21">
        <f>SUBTOTAL(9,E11,I11,M11,Q11)</f>
        <v>17520</v>
      </c>
    </row>
    <row r="12" spans="1:18" x14ac:dyDescent="0.2">
      <c r="A12" s="38" t="s">
        <v>831</v>
      </c>
      <c r="B12" s="20">
        <v>500</v>
      </c>
      <c r="C12" s="19">
        <f t="shared" si="1"/>
        <v>510</v>
      </c>
      <c r="D12" s="19">
        <f t="shared" si="1"/>
        <v>520</v>
      </c>
      <c r="E12" s="18">
        <f>SUM(B12:D12)</f>
        <v>1530</v>
      </c>
      <c r="F12" s="19">
        <f>ROUND(D12*(1+$F$4),-1)</f>
        <v>540</v>
      </c>
      <c r="G12" s="19">
        <f t="shared" si="2"/>
        <v>560</v>
      </c>
      <c r="H12" s="19">
        <f>ROUND(G12*(1+$F$4),-1)</f>
        <v>580</v>
      </c>
      <c r="I12" s="18">
        <f>SUM(F12:H12)</f>
        <v>1680</v>
      </c>
      <c r="J12" s="19">
        <f>ROUND(H12*(1+$J$4),-1)</f>
        <v>590</v>
      </c>
      <c r="K12" s="19">
        <f t="shared" si="3"/>
        <v>600</v>
      </c>
      <c r="L12" s="19">
        <f t="shared" si="3"/>
        <v>610</v>
      </c>
      <c r="M12" s="18">
        <f>SUM(J12:L12)</f>
        <v>1800</v>
      </c>
      <c r="N12" s="19">
        <f>ROUND(L12*(1+$N$4),-1)</f>
        <v>630</v>
      </c>
      <c r="O12" s="19">
        <f t="shared" si="4"/>
        <v>650</v>
      </c>
      <c r="P12" s="19">
        <f t="shared" si="4"/>
        <v>670</v>
      </c>
      <c r="Q12" s="18">
        <f>SUM(N12:P12)</f>
        <v>1950</v>
      </c>
      <c r="R12" s="17">
        <f>SUBTOTAL(9,E12,I12,M12,Q12)</f>
        <v>6960</v>
      </c>
    </row>
    <row r="13" spans="1:18" ht="13.5" thickBot="1" x14ac:dyDescent="0.25">
      <c r="A13" s="37" t="s">
        <v>830</v>
      </c>
      <c r="B13" s="36">
        <f t="shared" ref="B13:R13" si="5">SUM(B10:B12)</f>
        <v>78300</v>
      </c>
      <c r="C13" s="36">
        <f t="shared" si="5"/>
        <v>79090</v>
      </c>
      <c r="D13" s="36">
        <f t="shared" si="5"/>
        <v>79880</v>
      </c>
      <c r="E13" s="35">
        <f t="shared" si="5"/>
        <v>237270</v>
      </c>
      <c r="F13" s="36">
        <f t="shared" si="5"/>
        <v>82280</v>
      </c>
      <c r="G13" s="36">
        <f t="shared" si="5"/>
        <v>84750</v>
      </c>
      <c r="H13" s="36">
        <f t="shared" si="5"/>
        <v>87290</v>
      </c>
      <c r="I13" s="35">
        <f t="shared" si="5"/>
        <v>254320</v>
      </c>
      <c r="J13" s="36">
        <f t="shared" si="5"/>
        <v>89040</v>
      </c>
      <c r="K13" s="36">
        <f t="shared" si="5"/>
        <v>90820</v>
      </c>
      <c r="L13" s="36">
        <f t="shared" si="5"/>
        <v>92630</v>
      </c>
      <c r="M13" s="35">
        <f t="shared" si="5"/>
        <v>272490</v>
      </c>
      <c r="N13" s="36">
        <f t="shared" si="5"/>
        <v>95410</v>
      </c>
      <c r="O13" s="36">
        <f t="shared" si="5"/>
        <v>98280</v>
      </c>
      <c r="P13" s="36">
        <f t="shared" si="5"/>
        <v>101230</v>
      </c>
      <c r="Q13" s="35">
        <f t="shared" si="5"/>
        <v>294920</v>
      </c>
      <c r="R13" s="34">
        <f t="shared" si="5"/>
        <v>1059000</v>
      </c>
    </row>
    <row r="14" spans="1:18" ht="13.5" thickBot="1" x14ac:dyDescent="0.25">
      <c r="A14" s="33" t="s">
        <v>829</v>
      </c>
      <c r="B14" s="15">
        <f t="shared" ref="B14:R14" si="6">B7-B13</f>
        <v>85400</v>
      </c>
      <c r="C14" s="15">
        <f t="shared" si="6"/>
        <v>86250</v>
      </c>
      <c r="D14" s="15">
        <f t="shared" si="6"/>
        <v>87110</v>
      </c>
      <c r="E14" s="32">
        <f t="shared" si="6"/>
        <v>258760</v>
      </c>
      <c r="F14" s="15">
        <f t="shared" si="6"/>
        <v>89720</v>
      </c>
      <c r="G14" s="15">
        <f t="shared" si="6"/>
        <v>92410</v>
      </c>
      <c r="H14" s="15">
        <f t="shared" si="6"/>
        <v>95190</v>
      </c>
      <c r="I14" s="32">
        <f t="shared" si="6"/>
        <v>277320</v>
      </c>
      <c r="J14" s="15">
        <f t="shared" si="6"/>
        <v>97090</v>
      </c>
      <c r="K14" s="15">
        <f t="shared" si="6"/>
        <v>99040</v>
      </c>
      <c r="L14" s="15">
        <f t="shared" si="6"/>
        <v>101030</v>
      </c>
      <c r="M14" s="32">
        <f t="shared" si="6"/>
        <v>297160</v>
      </c>
      <c r="N14" s="15">
        <f t="shared" si="6"/>
        <v>104060</v>
      </c>
      <c r="O14" s="15">
        <f t="shared" si="6"/>
        <v>107180</v>
      </c>
      <c r="P14" s="15">
        <f t="shared" si="6"/>
        <v>110400</v>
      </c>
      <c r="Q14" s="32">
        <f t="shared" si="6"/>
        <v>321640</v>
      </c>
      <c r="R14" s="31">
        <f t="shared" si="6"/>
        <v>1154880</v>
      </c>
    </row>
    <row r="15" spans="1:18" ht="13.5" thickTop="1" x14ac:dyDescent="0.2">
      <c r="A15" s="30"/>
      <c r="B15" s="11"/>
      <c r="C15" s="11"/>
      <c r="D15" s="11"/>
      <c r="E15" s="29"/>
      <c r="F15" s="11"/>
      <c r="G15" s="11"/>
      <c r="H15" s="11"/>
      <c r="I15" s="29"/>
      <c r="J15" s="11"/>
      <c r="K15" s="11"/>
      <c r="L15" s="11"/>
      <c r="M15" s="29"/>
      <c r="N15" s="11"/>
      <c r="O15" s="11"/>
      <c r="P15" s="11"/>
      <c r="Q15" s="29"/>
      <c r="R15" s="28"/>
    </row>
    <row r="16" spans="1:18" x14ac:dyDescent="0.2">
      <c r="A16" s="16" t="s">
        <v>809</v>
      </c>
      <c r="B16" s="11"/>
      <c r="C16" s="11"/>
      <c r="D16" s="11"/>
      <c r="E16" s="27"/>
      <c r="F16" s="11"/>
      <c r="G16" s="11"/>
      <c r="H16" s="11"/>
      <c r="I16" s="27"/>
      <c r="J16" s="11"/>
      <c r="K16" s="11"/>
      <c r="L16" s="11"/>
      <c r="M16" s="27"/>
      <c r="N16" s="11"/>
      <c r="O16" s="11"/>
      <c r="P16" s="11"/>
      <c r="Q16" s="27"/>
      <c r="R16" s="26"/>
    </row>
    <row r="17" spans="1:18" x14ac:dyDescent="0.2">
      <c r="A17" s="54" t="s">
        <v>828</v>
      </c>
      <c r="B17" s="25">
        <v>18400</v>
      </c>
      <c r="C17" s="11">
        <f t="shared" ref="C17:D32" si="7">ROUND(B17*(1+$B$4),-1)</f>
        <v>18580</v>
      </c>
      <c r="D17" s="11">
        <f t="shared" si="7"/>
        <v>18770</v>
      </c>
      <c r="E17" s="24">
        <f>SUM(B17:D17)</f>
        <v>55750</v>
      </c>
      <c r="F17" s="11">
        <f t="shared" ref="F17" si="8">ROUND(D17*(1+$F$4),-1)</f>
        <v>19330</v>
      </c>
      <c r="G17" s="11">
        <f t="shared" ref="G17:G32" si="9">ROUND(F17*(1+$F$4),-1)</f>
        <v>19910</v>
      </c>
      <c r="H17" s="11">
        <f>ROUND(G17*(1+$F$4),-1)</f>
        <v>20510</v>
      </c>
      <c r="I17" s="24">
        <f t="shared" ref="I17:I32" si="10">SUM(F17:H17)</f>
        <v>59750</v>
      </c>
      <c r="J17" s="11">
        <f>ROUND(H17*(1+$J$4),-1)</f>
        <v>20920</v>
      </c>
      <c r="K17" s="11">
        <f t="shared" ref="K17:L32" si="11">ROUND(J17*(1+$J$4),-1)</f>
        <v>21340</v>
      </c>
      <c r="L17" s="11">
        <f t="shared" si="11"/>
        <v>21770</v>
      </c>
      <c r="M17" s="24">
        <f t="shared" ref="M17:M32" si="12">SUM(J17:L17)</f>
        <v>64030</v>
      </c>
      <c r="N17" s="11">
        <f t="shared" ref="N17:N32" si="13">ROUND(L17*(1+$N$4),-1)</f>
        <v>22420</v>
      </c>
      <c r="O17" s="11">
        <f t="shared" ref="O17:P32" si="14">ROUND(N17*(1+$N$4),-1)</f>
        <v>23090</v>
      </c>
      <c r="P17" s="11">
        <f t="shared" si="14"/>
        <v>23780</v>
      </c>
      <c r="Q17" s="24">
        <f t="shared" ref="Q17:Q32" si="15">SUM(N17:P17)</f>
        <v>69290</v>
      </c>
      <c r="R17" s="23">
        <f>SUBTOTAL(9,E17,I17,M17,Q17)</f>
        <v>248820</v>
      </c>
    </row>
    <row r="18" spans="1:18" x14ac:dyDescent="0.2">
      <c r="A18" s="54" t="s">
        <v>827</v>
      </c>
      <c r="B18" s="20">
        <v>175</v>
      </c>
      <c r="C18" s="19">
        <f>ROUND(B18*(1+$B$4),-1)</f>
        <v>180</v>
      </c>
      <c r="D18" s="19">
        <f>ROUND(C18*(1+$B$4),-1)</f>
        <v>180</v>
      </c>
      <c r="E18" s="22">
        <f>SUM(B18:D18)</f>
        <v>535</v>
      </c>
      <c r="F18" s="19">
        <f>ROUND(D18*(1+$F$4),-1)</f>
        <v>190</v>
      </c>
      <c r="G18" s="19">
        <f t="shared" si="9"/>
        <v>200</v>
      </c>
      <c r="H18" s="19">
        <f>ROUND(G18*(1+$F$4),-1)</f>
        <v>210</v>
      </c>
      <c r="I18" s="22">
        <f t="shared" si="10"/>
        <v>600</v>
      </c>
      <c r="J18" s="19">
        <f>ROUND(H18*(1+$J$4),-1)</f>
        <v>210</v>
      </c>
      <c r="K18" s="19">
        <f t="shared" si="11"/>
        <v>210</v>
      </c>
      <c r="L18" s="19">
        <f t="shared" si="11"/>
        <v>210</v>
      </c>
      <c r="M18" s="22">
        <f t="shared" si="12"/>
        <v>630</v>
      </c>
      <c r="N18" s="19">
        <f t="shared" si="13"/>
        <v>220</v>
      </c>
      <c r="O18" s="19">
        <f t="shared" si="14"/>
        <v>230</v>
      </c>
      <c r="P18" s="19">
        <f t="shared" si="14"/>
        <v>240</v>
      </c>
      <c r="Q18" s="22">
        <f t="shared" si="15"/>
        <v>690</v>
      </c>
      <c r="R18" s="21">
        <f>SUBTOTAL(9,E18,I18,M18,Q18)</f>
        <v>2455</v>
      </c>
    </row>
    <row r="19" spans="1:18" x14ac:dyDescent="0.2">
      <c r="A19" s="54" t="s">
        <v>826</v>
      </c>
      <c r="B19" s="20">
        <v>200</v>
      </c>
      <c r="C19" s="19">
        <f t="shared" si="7"/>
        <v>200</v>
      </c>
      <c r="D19" s="19">
        <f>ROUND(C19*(1+$B$4),-1)</f>
        <v>200</v>
      </c>
      <c r="E19" s="22">
        <f>SUM(B19:D19)</f>
        <v>600</v>
      </c>
      <c r="F19" s="19">
        <f>ROUND(D19*(1+$F$4),-1)</f>
        <v>210</v>
      </c>
      <c r="G19" s="19">
        <f t="shared" si="9"/>
        <v>220</v>
      </c>
      <c r="H19" s="19">
        <f>ROUND(G19*(1+$F$4),-1)</f>
        <v>230</v>
      </c>
      <c r="I19" s="22">
        <f t="shared" si="10"/>
        <v>660</v>
      </c>
      <c r="J19" s="19">
        <f>ROUND(H19*(1+$J$4),-1)</f>
        <v>230</v>
      </c>
      <c r="K19" s="19">
        <f t="shared" si="11"/>
        <v>230</v>
      </c>
      <c r="L19" s="19">
        <f t="shared" si="11"/>
        <v>230</v>
      </c>
      <c r="M19" s="22">
        <f t="shared" si="12"/>
        <v>690</v>
      </c>
      <c r="N19" s="19">
        <f t="shared" si="13"/>
        <v>240</v>
      </c>
      <c r="O19" s="19">
        <f t="shared" si="14"/>
        <v>250</v>
      </c>
      <c r="P19" s="19">
        <f t="shared" si="14"/>
        <v>260</v>
      </c>
      <c r="Q19" s="22">
        <f t="shared" si="15"/>
        <v>750</v>
      </c>
      <c r="R19" s="21">
        <f>SUBTOTAL(9,E19,I19,M19,Q19)</f>
        <v>2700</v>
      </c>
    </row>
    <row r="20" spans="1:18" x14ac:dyDescent="0.2">
      <c r="A20" s="54" t="s">
        <v>825</v>
      </c>
      <c r="B20" s="20">
        <v>162</v>
      </c>
      <c r="C20" s="19">
        <f t="shared" si="7"/>
        <v>160</v>
      </c>
      <c r="D20" s="19">
        <f>ROUND(C20*(1+$B$4),-1)</f>
        <v>160</v>
      </c>
      <c r="E20" s="22">
        <f>SUM(B20:D20)</f>
        <v>482</v>
      </c>
      <c r="F20" s="19">
        <f>ROUND(D20*(1+$F$4),-1)</f>
        <v>160</v>
      </c>
      <c r="G20" s="19">
        <f t="shared" si="9"/>
        <v>160</v>
      </c>
      <c r="H20" s="19">
        <f>ROUND(G20*(1+$F$4),-1)</f>
        <v>160</v>
      </c>
      <c r="I20" s="22">
        <f t="shared" si="10"/>
        <v>480</v>
      </c>
      <c r="J20" s="19">
        <f>ROUND(H20*(1+$J$4),-1)</f>
        <v>160</v>
      </c>
      <c r="K20" s="19">
        <f t="shared" si="11"/>
        <v>160</v>
      </c>
      <c r="L20" s="19">
        <f t="shared" si="11"/>
        <v>160</v>
      </c>
      <c r="M20" s="22">
        <f t="shared" si="12"/>
        <v>480</v>
      </c>
      <c r="N20" s="19">
        <f t="shared" si="13"/>
        <v>160</v>
      </c>
      <c r="O20" s="19">
        <f t="shared" si="14"/>
        <v>160</v>
      </c>
      <c r="P20" s="19">
        <f t="shared" si="14"/>
        <v>160</v>
      </c>
      <c r="Q20" s="22">
        <f t="shared" si="15"/>
        <v>480</v>
      </c>
      <c r="R20" s="21">
        <f>SUBTOTAL(9,E20,I20,M20,Q20)</f>
        <v>1922</v>
      </c>
    </row>
    <row r="21" spans="1:18" x14ac:dyDescent="0.2">
      <c r="A21" s="54" t="s">
        <v>824</v>
      </c>
      <c r="B21" s="20">
        <v>200</v>
      </c>
      <c r="C21" s="19">
        <f t="shared" si="7"/>
        <v>200</v>
      </c>
      <c r="D21" s="19">
        <f>ROUND(C21*(1+$B$4),-1)</f>
        <v>200</v>
      </c>
      <c r="E21" s="22">
        <f>SUM(B21:D21)</f>
        <v>600</v>
      </c>
      <c r="F21" s="19">
        <f>ROUND(D21*(1+$F$4),-1)</f>
        <v>210</v>
      </c>
      <c r="G21" s="19">
        <f t="shared" si="9"/>
        <v>220</v>
      </c>
      <c r="H21" s="19">
        <f>ROUND(G21*(1+$F$4),-1)</f>
        <v>230</v>
      </c>
      <c r="I21" s="22">
        <f t="shared" si="10"/>
        <v>660</v>
      </c>
      <c r="J21" s="19">
        <f>ROUND(H21*(1+$J$4),-1)</f>
        <v>230</v>
      </c>
      <c r="K21" s="19">
        <f t="shared" si="11"/>
        <v>230</v>
      </c>
      <c r="L21" s="19">
        <f t="shared" si="11"/>
        <v>230</v>
      </c>
      <c r="M21" s="22">
        <f t="shared" si="12"/>
        <v>690</v>
      </c>
      <c r="N21" s="19">
        <f t="shared" si="13"/>
        <v>240</v>
      </c>
      <c r="O21" s="19">
        <f t="shared" si="14"/>
        <v>250</v>
      </c>
      <c r="P21" s="19">
        <f t="shared" si="14"/>
        <v>260</v>
      </c>
      <c r="Q21" s="22">
        <f t="shared" si="15"/>
        <v>750</v>
      </c>
      <c r="R21" s="21">
        <f>SUBTOTAL(9,E21,I21,M21,Q21)</f>
        <v>2700</v>
      </c>
    </row>
    <row r="22" spans="1:18" x14ac:dyDescent="0.2">
      <c r="A22" s="54" t="s">
        <v>823</v>
      </c>
      <c r="B22" s="20">
        <v>3800</v>
      </c>
      <c r="C22" s="19">
        <f t="shared" si="7"/>
        <v>3840</v>
      </c>
      <c r="D22" s="19">
        <f>ROUND(C22*(1+$B$4),-1)</f>
        <v>3880</v>
      </c>
      <c r="E22" s="22">
        <f>SUM(B22:D22)</f>
        <v>11520</v>
      </c>
      <c r="F22" s="19">
        <f>ROUND(D22*(1+$F$4),-1)</f>
        <v>4000</v>
      </c>
      <c r="G22" s="19">
        <f t="shared" si="9"/>
        <v>4120</v>
      </c>
      <c r="H22" s="19">
        <f>ROUND(G22*(1+$F$4),-1)</f>
        <v>4240</v>
      </c>
      <c r="I22" s="22">
        <f t="shared" si="10"/>
        <v>12360</v>
      </c>
      <c r="J22" s="19">
        <f>ROUND(H22*(1+$J$4),-1)</f>
        <v>4320</v>
      </c>
      <c r="K22" s="19">
        <f t="shared" si="11"/>
        <v>4410</v>
      </c>
      <c r="L22" s="19">
        <f t="shared" si="11"/>
        <v>4500</v>
      </c>
      <c r="M22" s="22">
        <f t="shared" si="12"/>
        <v>13230</v>
      </c>
      <c r="N22" s="19">
        <f t="shared" si="13"/>
        <v>4640</v>
      </c>
      <c r="O22" s="19">
        <f t="shared" si="14"/>
        <v>4780</v>
      </c>
      <c r="P22" s="19">
        <f t="shared" si="14"/>
        <v>4920</v>
      </c>
      <c r="Q22" s="22">
        <f t="shared" si="15"/>
        <v>14340</v>
      </c>
      <c r="R22" s="21">
        <f>SUBTOTAL(9,E22,I22,M22,Q22)</f>
        <v>51450</v>
      </c>
    </row>
    <row r="23" spans="1:18" x14ac:dyDescent="0.2">
      <c r="A23" s="54" t="s">
        <v>822</v>
      </c>
      <c r="B23" s="20">
        <v>300</v>
      </c>
      <c r="C23" s="19">
        <f t="shared" si="7"/>
        <v>300</v>
      </c>
      <c r="D23" s="19">
        <f>ROUND(C23*(1+$B$4),-1)</f>
        <v>300</v>
      </c>
      <c r="E23" s="22">
        <f>SUM(B23:D23)</f>
        <v>900</v>
      </c>
      <c r="F23" s="19">
        <f>ROUND(D23*(1+$F$4),-1)</f>
        <v>310</v>
      </c>
      <c r="G23" s="19">
        <f t="shared" si="9"/>
        <v>320</v>
      </c>
      <c r="H23" s="19">
        <f>ROUND(G23*(1+$F$4),-1)</f>
        <v>330</v>
      </c>
      <c r="I23" s="22">
        <f t="shared" si="10"/>
        <v>960</v>
      </c>
      <c r="J23" s="19">
        <f>ROUND(H23*(1+$J$4),-1)</f>
        <v>340</v>
      </c>
      <c r="K23" s="19">
        <f t="shared" si="11"/>
        <v>350</v>
      </c>
      <c r="L23" s="19">
        <f t="shared" si="11"/>
        <v>360</v>
      </c>
      <c r="M23" s="22">
        <f t="shared" si="12"/>
        <v>1050</v>
      </c>
      <c r="N23" s="19">
        <f t="shared" si="13"/>
        <v>370</v>
      </c>
      <c r="O23" s="19">
        <f t="shared" si="14"/>
        <v>380</v>
      </c>
      <c r="P23" s="19">
        <f t="shared" si="14"/>
        <v>390</v>
      </c>
      <c r="Q23" s="22">
        <f t="shared" si="15"/>
        <v>1140</v>
      </c>
      <c r="R23" s="21">
        <f>SUBTOTAL(9,E23,I23,M23,Q23)</f>
        <v>4050</v>
      </c>
    </row>
    <row r="24" spans="1:18" x14ac:dyDescent="0.2">
      <c r="A24" s="54" t="s">
        <v>821</v>
      </c>
      <c r="B24" s="20">
        <v>700</v>
      </c>
      <c r="C24" s="19">
        <f t="shared" si="7"/>
        <v>710</v>
      </c>
      <c r="D24" s="19">
        <f>ROUND(C24*(1+$B$4),-1)</f>
        <v>720</v>
      </c>
      <c r="E24" s="22">
        <f>SUM(B24:D24)</f>
        <v>2130</v>
      </c>
      <c r="F24" s="19">
        <f>ROUND(D24*(1+$F$4),-1)</f>
        <v>740</v>
      </c>
      <c r="G24" s="19">
        <f t="shared" si="9"/>
        <v>760</v>
      </c>
      <c r="H24" s="19">
        <f>ROUND(G24*(1+$F$4),-1)</f>
        <v>780</v>
      </c>
      <c r="I24" s="22">
        <f t="shared" si="10"/>
        <v>2280</v>
      </c>
      <c r="J24" s="19">
        <f>ROUND(H24*(1+$J$4),-1)</f>
        <v>800</v>
      </c>
      <c r="K24" s="19">
        <f t="shared" si="11"/>
        <v>820</v>
      </c>
      <c r="L24" s="19">
        <f t="shared" si="11"/>
        <v>840</v>
      </c>
      <c r="M24" s="22">
        <f t="shared" si="12"/>
        <v>2460</v>
      </c>
      <c r="N24" s="19">
        <f t="shared" si="13"/>
        <v>870</v>
      </c>
      <c r="O24" s="19">
        <f t="shared" si="14"/>
        <v>900</v>
      </c>
      <c r="P24" s="19">
        <f t="shared" si="14"/>
        <v>930</v>
      </c>
      <c r="Q24" s="22">
        <f t="shared" si="15"/>
        <v>2700</v>
      </c>
      <c r="R24" s="21">
        <f>SUBTOTAL(9,E24,I24,M24,Q24)</f>
        <v>9570</v>
      </c>
    </row>
    <row r="25" spans="1:18" x14ac:dyDescent="0.2">
      <c r="A25" s="54" t="s">
        <v>820</v>
      </c>
      <c r="B25" s="20">
        <v>2300</v>
      </c>
      <c r="C25" s="19">
        <f t="shared" si="7"/>
        <v>2320</v>
      </c>
      <c r="D25" s="19">
        <f>ROUND(C25*(1+$B$4),-1)</f>
        <v>2340</v>
      </c>
      <c r="E25" s="22">
        <f>SUM(B25:D25)</f>
        <v>6960</v>
      </c>
      <c r="F25" s="19">
        <f>ROUND(D25*(1+$F$4),-1)</f>
        <v>2410</v>
      </c>
      <c r="G25" s="19">
        <f t="shared" si="9"/>
        <v>2480</v>
      </c>
      <c r="H25" s="19">
        <f>ROUND(G25*(1+$F$4),-1)</f>
        <v>2550</v>
      </c>
      <c r="I25" s="22">
        <f t="shared" si="10"/>
        <v>7440</v>
      </c>
      <c r="J25" s="19">
        <f>ROUND(H25*(1+$J$4),-1)</f>
        <v>2600</v>
      </c>
      <c r="K25" s="19">
        <f t="shared" si="11"/>
        <v>2650</v>
      </c>
      <c r="L25" s="19">
        <f t="shared" si="11"/>
        <v>2700</v>
      </c>
      <c r="M25" s="22">
        <f t="shared" si="12"/>
        <v>7950</v>
      </c>
      <c r="N25" s="19">
        <f t="shared" si="13"/>
        <v>2780</v>
      </c>
      <c r="O25" s="19">
        <f t="shared" si="14"/>
        <v>2860</v>
      </c>
      <c r="P25" s="19">
        <f t="shared" si="14"/>
        <v>2950</v>
      </c>
      <c r="Q25" s="22">
        <f t="shared" si="15"/>
        <v>8590</v>
      </c>
      <c r="R25" s="21">
        <f>SUBTOTAL(9,E25,I25,M25,Q25)</f>
        <v>30940</v>
      </c>
    </row>
    <row r="26" spans="1:18" x14ac:dyDescent="0.2">
      <c r="A26" s="54" t="s">
        <v>819</v>
      </c>
      <c r="B26" s="20">
        <v>21600</v>
      </c>
      <c r="C26" s="19">
        <f>ROUND(B26*(1+$B$4),-1)</f>
        <v>21820</v>
      </c>
      <c r="D26" s="19">
        <f>ROUND(C26*(1+$B$4),-1)</f>
        <v>22040</v>
      </c>
      <c r="E26" s="22">
        <f>SUM(B26:D26)</f>
        <v>65460</v>
      </c>
      <c r="F26" s="19">
        <f>ROUND(D26*(1+$F$4),-1)</f>
        <v>22700</v>
      </c>
      <c r="G26" s="19">
        <f t="shared" si="9"/>
        <v>23380</v>
      </c>
      <c r="H26" s="19">
        <f>ROUND(G26*(1+$F$4),-1)</f>
        <v>24080</v>
      </c>
      <c r="I26" s="22">
        <f t="shared" si="10"/>
        <v>70160</v>
      </c>
      <c r="J26" s="19">
        <f>ROUND(H26*(1+$J$4),-1)</f>
        <v>24560</v>
      </c>
      <c r="K26" s="19">
        <f t="shared" si="11"/>
        <v>25050</v>
      </c>
      <c r="L26" s="19">
        <f t="shared" si="11"/>
        <v>25550</v>
      </c>
      <c r="M26" s="22">
        <f t="shared" si="12"/>
        <v>75160</v>
      </c>
      <c r="N26" s="19">
        <f t="shared" si="13"/>
        <v>26320</v>
      </c>
      <c r="O26" s="19">
        <f t="shared" si="14"/>
        <v>27110</v>
      </c>
      <c r="P26" s="19">
        <f t="shared" si="14"/>
        <v>27920</v>
      </c>
      <c r="Q26" s="22">
        <f t="shared" si="15"/>
        <v>81350</v>
      </c>
      <c r="R26" s="21">
        <f>SUBTOTAL(9,E26,I26,M26,Q26)</f>
        <v>292130</v>
      </c>
    </row>
    <row r="27" spans="1:18" x14ac:dyDescent="0.2">
      <c r="A27" s="54" t="s">
        <v>818</v>
      </c>
      <c r="B27" s="20">
        <v>1100</v>
      </c>
      <c r="C27" s="19">
        <f t="shared" si="7"/>
        <v>1110</v>
      </c>
      <c r="D27" s="19">
        <f>ROUND(C27*(1+$B$4),-1)</f>
        <v>1120</v>
      </c>
      <c r="E27" s="22">
        <f>SUM(B27:D27)</f>
        <v>3330</v>
      </c>
      <c r="F27" s="19">
        <f>ROUND(D27*(1+$F$4),-1)</f>
        <v>1150</v>
      </c>
      <c r="G27" s="19">
        <f t="shared" si="9"/>
        <v>1180</v>
      </c>
      <c r="H27" s="19">
        <f>ROUND(G27*(1+$F$4),-1)</f>
        <v>1220</v>
      </c>
      <c r="I27" s="22">
        <f t="shared" si="10"/>
        <v>3550</v>
      </c>
      <c r="J27" s="19">
        <f>ROUND(H27*(1+$J$4),-1)</f>
        <v>1240</v>
      </c>
      <c r="K27" s="19">
        <f t="shared" si="11"/>
        <v>1260</v>
      </c>
      <c r="L27" s="19">
        <f t="shared" si="11"/>
        <v>1290</v>
      </c>
      <c r="M27" s="22">
        <f t="shared" si="12"/>
        <v>3790</v>
      </c>
      <c r="N27" s="19">
        <f t="shared" si="13"/>
        <v>1330</v>
      </c>
      <c r="O27" s="19">
        <f t="shared" si="14"/>
        <v>1370</v>
      </c>
      <c r="P27" s="19">
        <f t="shared" si="14"/>
        <v>1410</v>
      </c>
      <c r="Q27" s="22">
        <f t="shared" si="15"/>
        <v>4110</v>
      </c>
      <c r="R27" s="21">
        <f>SUBTOTAL(9,E27,I27,M27,Q27)</f>
        <v>14780</v>
      </c>
    </row>
    <row r="28" spans="1:18" x14ac:dyDescent="0.2">
      <c r="A28" s="54" t="s">
        <v>817</v>
      </c>
      <c r="B28" s="20">
        <v>1300</v>
      </c>
      <c r="C28" s="19">
        <f t="shared" si="7"/>
        <v>1310</v>
      </c>
      <c r="D28" s="19">
        <f>ROUND(C28*(1+$B$4),-1)</f>
        <v>1320</v>
      </c>
      <c r="E28" s="22">
        <f>SUM(B28:D28)</f>
        <v>3930</v>
      </c>
      <c r="F28" s="19">
        <f>ROUND(D28*(1+$F$4),-1)</f>
        <v>1360</v>
      </c>
      <c r="G28" s="19">
        <f t="shared" si="9"/>
        <v>1400</v>
      </c>
      <c r="H28" s="19">
        <f>ROUND(G28*(1+$F$4),-1)</f>
        <v>1440</v>
      </c>
      <c r="I28" s="22">
        <f t="shared" si="10"/>
        <v>4200</v>
      </c>
      <c r="J28" s="19">
        <f>ROUND(H28*(1+$J$4),-1)</f>
        <v>1470</v>
      </c>
      <c r="K28" s="19">
        <f t="shared" si="11"/>
        <v>1500</v>
      </c>
      <c r="L28" s="19">
        <f t="shared" si="11"/>
        <v>1530</v>
      </c>
      <c r="M28" s="22">
        <f t="shared" si="12"/>
        <v>4500</v>
      </c>
      <c r="N28" s="19">
        <f t="shared" si="13"/>
        <v>1580</v>
      </c>
      <c r="O28" s="19">
        <f t="shared" si="14"/>
        <v>1630</v>
      </c>
      <c r="P28" s="19">
        <f t="shared" si="14"/>
        <v>1680</v>
      </c>
      <c r="Q28" s="22">
        <f t="shared" si="15"/>
        <v>4890</v>
      </c>
      <c r="R28" s="21">
        <f>SUBTOTAL(9,E28,I28,M28,Q28)</f>
        <v>17520</v>
      </c>
    </row>
    <row r="29" spans="1:18" x14ac:dyDescent="0.2">
      <c r="A29" s="54" t="s">
        <v>816</v>
      </c>
      <c r="B29" s="20">
        <v>500</v>
      </c>
      <c r="C29" s="19">
        <f t="shared" si="7"/>
        <v>510</v>
      </c>
      <c r="D29" s="19">
        <f>ROUND(C29*(1+$B$4),-1)</f>
        <v>520</v>
      </c>
      <c r="E29" s="22">
        <f>SUM(B29:D29)</f>
        <v>1530</v>
      </c>
      <c r="F29" s="19">
        <f>ROUND(D29*(1+$F$4),-1)</f>
        <v>540</v>
      </c>
      <c r="G29" s="19">
        <f t="shared" si="9"/>
        <v>560</v>
      </c>
      <c r="H29" s="19">
        <f>ROUND(G29*(1+$F$4),-1)</f>
        <v>580</v>
      </c>
      <c r="I29" s="22">
        <f t="shared" si="10"/>
        <v>1680</v>
      </c>
      <c r="J29" s="19">
        <f>ROUND(H29*(1+$J$4),-1)</f>
        <v>590</v>
      </c>
      <c r="K29" s="19">
        <f t="shared" si="11"/>
        <v>600</v>
      </c>
      <c r="L29" s="19">
        <f t="shared" si="11"/>
        <v>610</v>
      </c>
      <c r="M29" s="22">
        <f t="shared" si="12"/>
        <v>1800</v>
      </c>
      <c r="N29" s="19">
        <f t="shared" si="13"/>
        <v>630</v>
      </c>
      <c r="O29" s="19">
        <f t="shared" si="14"/>
        <v>650</v>
      </c>
      <c r="P29" s="19">
        <f t="shared" si="14"/>
        <v>670</v>
      </c>
      <c r="Q29" s="22">
        <f t="shared" si="15"/>
        <v>1950</v>
      </c>
      <c r="R29" s="21">
        <f>SUBTOTAL(9,E29,I29,M29,Q29)</f>
        <v>6960</v>
      </c>
    </row>
    <row r="30" spans="1:18" x14ac:dyDescent="0.2">
      <c r="A30" s="54" t="s">
        <v>815</v>
      </c>
      <c r="B30" s="20">
        <v>900</v>
      </c>
      <c r="C30" s="19">
        <f t="shared" si="7"/>
        <v>910</v>
      </c>
      <c r="D30" s="19">
        <f>ROUND(C30*(1+$B$4),-1)</f>
        <v>920</v>
      </c>
      <c r="E30" s="22">
        <f>SUM(B30:D30)</f>
        <v>2730</v>
      </c>
      <c r="F30" s="19">
        <f>ROUND(D30*(1+$F$4),-1)</f>
        <v>950</v>
      </c>
      <c r="G30" s="19">
        <f t="shared" si="9"/>
        <v>980</v>
      </c>
      <c r="H30" s="19">
        <f>ROUND(G30*(1+$F$4),-1)</f>
        <v>1010</v>
      </c>
      <c r="I30" s="22">
        <f t="shared" si="10"/>
        <v>2940</v>
      </c>
      <c r="J30" s="19">
        <f>ROUND(H30*(1+$J$4),-1)</f>
        <v>1030</v>
      </c>
      <c r="K30" s="19">
        <f t="shared" si="11"/>
        <v>1050</v>
      </c>
      <c r="L30" s="19">
        <f t="shared" si="11"/>
        <v>1070</v>
      </c>
      <c r="M30" s="22">
        <f t="shared" si="12"/>
        <v>3150</v>
      </c>
      <c r="N30" s="19">
        <f t="shared" si="13"/>
        <v>1100</v>
      </c>
      <c r="O30" s="19">
        <f t="shared" si="14"/>
        <v>1130</v>
      </c>
      <c r="P30" s="19">
        <f t="shared" si="14"/>
        <v>1160</v>
      </c>
      <c r="Q30" s="22">
        <f t="shared" si="15"/>
        <v>3390</v>
      </c>
      <c r="R30" s="21">
        <f>SUBTOTAL(9,E30,I30,M30,Q30)</f>
        <v>12210</v>
      </c>
    </row>
    <row r="31" spans="1:18" x14ac:dyDescent="0.2">
      <c r="A31" s="54" t="s">
        <v>814</v>
      </c>
      <c r="B31" s="20">
        <v>300</v>
      </c>
      <c r="C31" s="19">
        <f t="shared" si="7"/>
        <v>300</v>
      </c>
      <c r="D31" s="19">
        <f>ROUND(C31*(1+$B$4),-1)</f>
        <v>300</v>
      </c>
      <c r="E31" s="22">
        <f>SUM(B31:D31)</f>
        <v>900</v>
      </c>
      <c r="F31" s="19">
        <f>ROUND(D31*(1+$F$4),-1)</f>
        <v>310</v>
      </c>
      <c r="G31" s="19">
        <f t="shared" si="9"/>
        <v>320</v>
      </c>
      <c r="H31" s="19">
        <f>ROUND(G31*(1+$F$4),-1)</f>
        <v>330</v>
      </c>
      <c r="I31" s="22">
        <f t="shared" si="10"/>
        <v>960</v>
      </c>
      <c r="J31" s="19">
        <f>ROUND(H31*(1+$J$4),-1)</f>
        <v>340</v>
      </c>
      <c r="K31" s="19">
        <f t="shared" si="11"/>
        <v>350</v>
      </c>
      <c r="L31" s="19">
        <f t="shared" si="11"/>
        <v>360</v>
      </c>
      <c r="M31" s="22">
        <f t="shared" si="12"/>
        <v>1050</v>
      </c>
      <c r="N31" s="19">
        <f t="shared" si="13"/>
        <v>370</v>
      </c>
      <c r="O31" s="19">
        <f t="shared" si="14"/>
        <v>380</v>
      </c>
      <c r="P31" s="19">
        <f t="shared" si="14"/>
        <v>390</v>
      </c>
      <c r="Q31" s="22">
        <f t="shared" si="15"/>
        <v>1140</v>
      </c>
      <c r="R31" s="21">
        <f>SUBTOTAL(9,E31,I31,M31,Q31)</f>
        <v>4050</v>
      </c>
    </row>
    <row r="32" spans="1:18" x14ac:dyDescent="0.2">
      <c r="A32" s="54" t="s">
        <v>813</v>
      </c>
      <c r="B32" s="20">
        <v>165</v>
      </c>
      <c r="C32" s="19">
        <f t="shared" si="7"/>
        <v>170</v>
      </c>
      <c r="D32" s="19">
        <f>ROUND(C32*(1+$B$4),-1)</f>
        <v>170</v>
      </c>
      <c r="E32" s="18">
        <f>SUM(B32:D32)</f>
        <v>505</v>
      </c>
      <c r="F32" s="19">
        <f>ROUND(D32*(1+$F$4),-1)</f>
        <v>180</v>
      </c>
      <c r="G32" s="19">
        <f t="shared" si="9"/>
        <v>190</v>
      </c>
      <c r="H32" s="19">
        <f>ROUND(G32*(1+$F$4),-1)</f>
        <v>200</v>
      </c>
      <c r="I32" s="18">
        <f t="shared" si="10"/>
        <v>570</v>
      </c>
      <c r="J32" s="19">
        <f>ROUND(H32*(1+$J$4),-1)</f>
        <v>200</v>
      </c>
      <c r="K32" s="19">
        <f t="shared" si="11"/>
        <v>200</v>
      </c>
      <c r="L32" s="19">
        <f t="shared" si="11"/>
        <v>200</v>
      </c>
      <c r="M32" s="18">
        <f t="shared" si="12"/>
        <v>600</v>
      </c>
      <c r="N32" s="19">
        <f t="shared" si="13"/>
        <v>210</v>
      </c>
      <c r="O32" s="19">
        <f t="shared" si="14"/>
        <v>220</v>
      </c>
      <c r="P32" s="19">
        <f t="shared" si="14"/>
        <v>230</v>
      </c>
      <c r="Q32" s="18">
        <f t="shared" si="15"/>
        <v>660</v>
      </c>
      <c r="R32" s="17">
        <f>SUBTOTAL(9,E32,I32,M32,Q32)</f>
        <v>2335</v>
      </c>
    </row>
    <row r="33" spans="1:18" ht="13.5" thickBot="1" x14ac:dyDescent="0.25">
      <c r="A33" s="16" t="s">
        <v>812</v>
      </c>
      <c r="B33" s="15">
        <f t="shared" ref="B33:R33" si="16">SUM(B17:B32)</f>
        <v>52102</v>
      </c>
      <c r="C33" s="15">
        <f t="shared" si="16"/>
        <v>52620</v>
      </c>
      <c r="D33" s="15">
        <f>SUM(D17:D32)</f>
        <v>53140</v>
      </c>
      <c r="E33" s="14">
        <f t="shared" si="16"/>
        <v>157862</v>
      </c>
      <c r="F33" s="15">
        <f t="shared" si="16"/>
        <v>54750</v>
      </c>
      <c r="G33" s="15">
        <f t="shared" si="16"/>
        <v>56400</v>
      </c>
      <c r="H33" s="15">
        <f t="shared" si="16"/>
        <v>58100</v>
      </c>
      <c r="I33" s="14">
        <f t="shared" si="16"/>
        <v>169250</v>
      </c>
      <c r="J33" s="15">
        <f t="shared" si="16"/>
        <v>59240</v>
      </c>
      <c r="K33" s="15">
        <f t="shared" si="16"/>
        <v>60410</v>
      </c>
      <c r="L33" s="15">
        <f t="shared" si="16"/>
        <v>61610</v>
      </c>
      <c r="M33" s="14">
        <f t="shared" si="16"/>
        <v>181260</v>
      </c>
      <c r="N33" s="15">
        <f t="shared" si="16"/>
        <v>63480</v>
      </c>
      <c r="O33" s="15">
        <f t="shared" si="16"/>
        <v>65390</v>
      </c>
      <c r="P33" s="15">
        <f t="shared" si="16"/>
        <v>67350</v>
      </c>
      <c r="Q33" s="14">
        <f t="shared" si="16"/>
        <v>196220</v>
      </c>
      <c r="R33" s="13">
        <f t="shared" si="16"/>
        <v>704592</v>
      </c>
    </row>
    <row r="34" spans="1:18" ht="13.5" thickTop="1" x14ac:dyDescent="0.2">
      <c r="A34" s="12"/>
      <c r="B34" s="11"/>
      <c r="C34" s="11"/>
      <c r="D34" s="11"/>
      <c r="E34" s="10"/>
      <c r="F34" s="11"/>
      <c r="G34" s="11"/>
      <c r="H34" s="11"/>
      <c r="I34" s="10"/>
      <c r="J34" s="11"/>
      <c r="K34" s="11"/>
      <c r="L34" s="11"/>
      <c r="M34" s="10"/>
      <c r="N34" s="11"/>
      <c r="O34" s="11"/>
      <c r="P34" s="11"/>
      <c r="Q34" s="10"/>
      <c r="R34" s="9"/>
    </row>
    <row r="35" spans="1:18" x14ac:dyDescent="0.2">
      <c r="A35" s="8" t="s">
        <v>811</v>
      </c>
      <c r="B35" s="7">
        <f t="shared" ref="B35:R35" si="17">B14-B33</f>
        <v>33298</v>
      </c>
      <c r="C35" s="7">
        <f t="shared" si="17"/>
        <v>33630</v>
      </c>
      <c r="D35" s="7">
        <f>D14-D33</f>
        <v>33970</v>
      </c>
      <c r="E35" s="6">
        <f t="shared" si="17"/>
        <v>100898</v>
      </c>
      <c r="F35" s="7">
        <f t="shared" si="17"/>
        <v>34970</v>
      </c>
      <c r="G35" s="7">
        <f t="shared" si="17"/>
        <v>36010</v>
      </c>
      <c r="H35" s="7">
        <f t="shared" si="17"/>
        <v>37090</v>
      </c>
      <c r="I35" s="6">
        <f t="shared" si="17"/>
        <v>108070</v>
      </c>
      <c r="J35" s="7">
        <f t="shared" si="17"/>
        <v>37850</v>
      </c>
      <c r="K35" s="7">
        <f t="shared" si="17"/>
        <v>38630</v>
      </c>
      <c r="L35" s="7">
        <f t="shared" si="17"/>
        <v>39420</v>
      </c>
      <c r="M35" s="6">
        <f t="shared" si="17"/>
        <v>115900</v>
      </c>
      <c r="N35" s="7">
        <f t="shared" si="17"/>
        <v>40580</v>
      </c>
      <c r="O35" s="7">
        <f t="shared" si="17"/>
        <v>41790</v>
      </c>
      <c r="P35" s="7">
        <f t="shared" si="17"/>
        <v>43050</v>
      </c>
      <c r="Q35" s="6">
        <f t="shared" si="17"/>
        <v>125420</v>
      </c>
      <c r="R35" s="5">
        <f t="shared" si="17"/>
        <v>450288</v>
      </c>
    </row>
    <row r="37" spans="1:18" x14ac:dyDescent="0.2">
      <c r="C37" s="135" t="s">
        <v>875</v>
      </c>
    </row>
    <row r="38" spans="1:18" x14ac:dyDescent="0.2">
      <c r="C38" s="135" t="s">
        <v>877</v>
      </c>
    </row>
    <row r="39" spans="1:18" x14ac:dyDescent="0.2">
      <c r="C39" s="135" t="s">
        <v>876</v>
      </c>
    </row>
  </sheetData>
  <mergeCells count="1">
    <mergeCell ref="A1:F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zoomScale="160" zoomScaleNormal="160" workbookViewId="0">
      <selection activeCell="D4" sqref="D4"/>
    </sheetView>
  </sheetViews>
  <sheetFormatPr defaultRowHeight="15" x14ac:dyDescent="0.25"/>
  <cols>
    <col min="2" max="3" width="14.5703125" bestFit="1" customWidth="1"/>
    <col min="4" max="4" width="9.7109375" bestFit="1" customWidth="1"/>
    <col min="5" max="5" width="11.42578125" bestFit="1" customWidth="1"/>
    <col min="6" max="6" width="7" bestFit="1" customWidth="1"/>
    <col min="7" max="7" width="5.28515625" bestFit="1" customWidth="1"/>
  </cols>
  <sheetData>
    <row r="1" spans="2:9" x14ac:dyDescent="0.25">
      <c r="B1" s="77" t="s">
        <v>866</v>
      </c>
      <c r="C1" s="77" t="s">
        <v>866</v>
      </c>
      <c r="E1" s="69" t="s">
        <v>810</v>
      </c>
      <c r="F1" s="69" t="s">
        <v>862</v>
      </c>
      <c r="G1" s="69" t="s">
        <v>863</v>
      </c>
    </row>
    <row r="2" spans="2:9" x14ac:dyDescent="0.25">
      <c r="B2" s="78" t="s">
        <v>24</v>
      </c>
      <c r="C2" s="73"/>
      <c r="E2" s="55" t="s">
        <v>857</v>
      </c>
      <c r="F2">
        <v>17</v>
      </c>
      <c r="G2">
        <v>17</v>
      </c>
    </row>
    <row r="3" spans="2:9" x14ac:dyDescent="0.25">
      <c r="B3" s="78" t="s">
        <v>864</v>
      </c>
      <c r="E3" s="55" t="s">
        <v>858</v>
      </c>
      <c r="F3">
        <v>21</v>
      </c>
      <c r="G3">
        <v>21</v>
      </c>
      <c r="I3" s="134" t="b">
        <f>ISBLANK(G3)</f>
        <v>0</v>
      </c>
    </row>
    <row r="4" spans="2:9" x14ac:dyDescent="0.25">
      <c r="C4" s="73" t="s">
        <v>865</v>
      </c>
      <c r="E4" s="55" t="s">
        <v>859</v>
      </c>
      <c r="F4" s="134">
        <v>0</v>
      </c>
      <c r="I4" s="134" t="b">
        <f>ISBLANK(G4)</f>
        <v>1</v>
      </c>
    </row>
    <row r="5" spans="2:9" x14ac:dyDescent="0.25">
      <c r="B5" s="78" t="s">
        <v>867</v>
      </c>
      <c r="C5" s="73"/>
      <c r="E5" s="55" t="s">
        <v>860</v>
      </c>
      <c r="F5" s="134">
        <v>0</v>
      </c>
      <c r="I5" s="134" t="b">
        <f t="shared" ref="I5:I6" si="0">ISBLANK(G5)</f>
        <v>1</v>
      </c>
    </row>
    <row r="6" spans="2:9" x14ac:dyDescent="0.25">
      <c r="B6" s="78" t="s">
        <v>810</v>
      </c>
      <c r="C6" s="78"/>
      <c r="E6" s="55" t="s">
        <v>861</v>
      </c>
      <c r="F6">
        <v>7</v>
      </c>
      <c r="G6">
        <v>7</v>
      </c>
      <c r="I6" s="134" t="b">
        <f t="shared" si="0"/>
        <v>0</v>
      </c>
    </row>
    <row r="7" spans="2:9" x14ac:dyDescent="0.25">
      <c r="C7" t="s">
        <v>374</v>
      </c>
      <c r="E7" s="69" t="s">
        <v>842</v>
      </c>
      <c r="F7" s="70">
        <f>AVERAGE(F2:F6)</f>
        <v>9</v>
      </c>
      <c r="G7" s="70">
        <f>AVERAGE(G2:G6)</f>
        <v>15</v>
      </c>
    </row>
    <row r="10" spans="2:9" x14ac:dyDescent="0.25">
      <c r="F10" s="133" t="s">
        <v>873</v>
      </c>
    </row>
    <row r="11" spans="2:9" x14ac:dyDescent="0.25">
      <c r="B11" s="133" t="s">
        <v>874</v>
      </c>
    </row>
    <row r="12" spans="2:9" x14ac:dyDescent="0.25">
      <c r="B12" s="76"/>
      <c r="F12" s="76"/>
    </row>
    <row r="13" spans="2:9" x14ac:dyDescent="0.25">
      <c r="B13" s="71"/>
      <c r="F13" s="71"/>
    </row>
    <row r="14" spans="2:9" x14ac:dyDescent="0.25">
      <c r="B14" s="71"/>
      <c r="F14" s="71"/>
    </row>
    <row r="15" spans="2:9" x14ac:dyDescent="0.25">
      <c r="F15" s="71"/>
    </row>
    <row r="16" spans="2:9" x14ac:dyDescent="0.25">
      <c r="B16" s="71"/>
      <c r="F16" s="71"/>
    </row>
    <row r="17" spans="2:7" x14ac:dyDescent="0.25">
      <c r="B17" s="71"/>
      <c r="F17" s="71"/>
    </row>
    <row r="18" spans="2:7" x14ac:dyDescent="0.25">
      <c r="B18" s="74"/>
      <c r="D18" s="72"/>
      <c r="E18" s="75"/>
      <c r="F18" s="71"/>
      <c r="G18"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 List</vt:lpstr>
      <vt:lpstr>Profits</vt:lpstr>
      <vt:lpstr>ImportedText</vt:lpstr>
      <vt:lpstr>ProjBudget2015</vt:lpstr>
      <vt:lpstr>Blanks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Taylor</dc:creator>
  <cp:lastModifiedBy>Sinan</cp:lastModifiedBy>
  <cp:lastPrinted>2017-12-06T18:48:59Z</cp:lastPrinted>
  <dcterms:created xsi:type="dcterms:W3CDTF">2010-07-22T05:00:16Z</dcterms:created>
  <dcterms:modified xsi:type="dcterms:W3CDTF">2017-12-06T18:52:41Z</dcterms:modified>
</cp:coreProperties>
</file>