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kan/Desktop/"/>
    </mc:Choice>
  </mc:AlternateContent>
  <xr:revisionPtr revIDLastSave="0" documentId="13_ncr:1_{E8CBFC2A-9654-FB44-A16F-60B0EC8CD69E}" xr6:coauthVersionLast="47" xr6:coauthVersionMax="47" xr10:uidLastSave="{00000000-0000-0000-0000-000000000000}"/>
  <bookViews>
    <workbookView xWindow="0" yWindow="500" windowWidth="23260" windowHeight="12460" xr2:uid="{8B2EEA0D-DFC5-4B3E-8038-8E56DAC6B89E}"/>
  </bookViews>
  <sheets>
    <sheet name="Sheet1" sheetId="1" r:id="rId1"/>
    <sheet name="covariance " sheetId="6" r:id="rId2"/>
    <sheet name="calculation" sheetId="3" r:id="rId3"/>
    <sheet name="Sheet2" sheetId="2" r:id="rId4"/>
    <sheet name="quest 5 ans" sheetId="7" r:id="rId5"/>
  </sheets>
  <definedNames>
    <definedName name="RetA">Sheet2!$C$2</definedName>
    <definedName name="RetB">Sheet2!$C$3</definedName>
    <definedName name="rhoAB">Sheet2!$C$5</definedName>
    <definedName name="solver_adj" localSheetId="2" hidden="1">calculation!$B$501:$B$503</definedName>
    <definedName name="solver_adj" localSheetId="4" hidden="1">'quest 5 ans'!$B$7:$B$9</definedName>
    <definedName name="solver_adj" localSheetId="3" hidden="1">Sheet2!$B$24</definedName>
    <definedName name="solver_cvg" localSheetId="2" hidden="1">0.0001</definedName>
    <definedName name="solver_cvg" localSheetId="4" hidden="1">0.0001</definedName>
    <definedName name="solver_cvg" localSheetId="3" hidden="1">0.0001</definedName>
    <definedName name="solver_drv" localSheetId="2" hidden="1">1</definedName>
    <definedName name="solver_drv" localSheetId="4" hidden="1">1</definedName>
    <definedName name="solver_drv" localSheetId="3" hidden="1">2</definedName>
    <definedName name="solver_eng" localSheetId="2" hidden="1">1</definedName>
    <definedName name="solver_eng" localSheetId="4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4" hidden="1">2147483647</definedName>
    <definedName name="solver_itr" localSheetId="3" hidden="1">2147483647</definedName>
    <definedName name="solver_lhs1" localSheetId="2" hidden="1">calculation!$B$507</definedName>
    <definedName name="solver_lhs1" localSheetId="4" hidden="1">'quest 5 ans'!$B$13</definedName>
    <definedName name="solver_lin" localSheetId="2" hidden="1">2</definedName>
    <definedName name="solver_lin" localSheetId="4" hidden="1">2</definedName>
    <definedName name="solver_mip" localSheetId="2" hidden="1">2147483647</definedName>
    <definedName name="solver_mip" localSheetId="4" hidden="1">2147483647</definedName>
    <definedName name="solver_mip" localSheetId="3" hidden="1">2147483647</definedName>
    <definedName name="solver_mni" localSheetId="2" hidden="1">30</definedName>
    <definedName name="solver_mni" localSheetId="4" hidden="1">30</definedName>
    <definedName name="solver_mni" localSheetId="3" hidden="1">30</definedName>
    <definedName name="solver_mrt" localSheetId="2" hidden="1">0.075</definedName>
    <definedName name="solver_mrt" localSheetId="4" hidden="1">0.075</definedName>
    <definedName name="solver_mrt" localSheetId="3" hidden="1">0.075</definedName>
    <definedName name="solver_msl" localSheetId="2" hidden="1">2</definedName>
    <definedName name="solver_msl" localSheetId="4" hidden="1">2</definedName>
    <definedName name="solver_msl" localSheetId="3" hidden="1">2</definedName>
    <definedName name="solver_neg" localSheetId="2" hidden="1">1</definedName>
    <definedName name="solver_neg" localSheetId="4" hidden="1">1</definedName>
    <definedName name="solver_neg" localSheetId="3" hidden="1">1</definedName>
    <definedName name="solver_nod" localSheetId="2" hidden="1">2147483647</definedName>
    <definedName name="solver_nod" localSheetId="4" hidden="1">2147483647</definedName>
    <definedName name="solver_nod" localSheetId="3" hidden="1">2147483647</definedName>
    <definedName name="solver_num" localSheetId="2" hidden="1">1</definedName>
    <definedName name="solver_num" localSheetId="4" hidden="1">1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2" hidden="1">calculation!$B$516</definedName>
    <definedName name="solver_opt" localSheetId="4" hidden="1">'quest 5 ans'!$B$22</definedName>
    <definedName name="solver_opt" localSheetId="3" hidden="1">Sheet2!$F$24</definedName>
    <definedName name="solver_pre" localSheetId="2" hidden="1">0.000001</definedName>
    <definedName name="solver_pre" localSheetId="4" hidden="1">0.000001</definedName>
    <definedName name="solver_pre" localSheetId="3" hidden="1">0.000001</definedName>
    <definedName name="solver_rbv" localSheetId="2" hidden="1">1</definedName>
    <definedName name="solver_rbv" localSheetId="4" hidden="1">1</definedName>
    <definedName name="solver_rbv" localSheetId="3" hidden="1">2</definedName>
    <definedName name="solver_rel1" localSheetId="2" hidden="1">2</definedName>
    <definedName name="solver_rel1" localSheetId="4" hidden="1">2</definedName>
    <definedName name="solver_rhs1" localSheetId="2" hidden="1">1</definedName>
    <definedName name="solver_rhs1" localSheetId="4" hidden="1">1</definedName>
    <definedName name="solver_rlx" localSheetId="2" hidden="1">2</definedName>
    <definedName name="solver_rlx" localSheetId="4" hidden="1">1</definedName>
    <definedName name="solver_rlx" localSheetId="3" hidden="1">2</definedName>
    <definedName name="solver_rsd" localSheetId="2" hidden="1">0</definedName>
    <definedName name="solver_rsd" localSheetId="4" hidden="1">0</definedName>
    <definedName name="solver_rsd" localSheetId="3" hidden="1">0</definedName>
    <definedName name="solver_scl" localSheetId="2" hidden="1">1</definedName>
    <definedName name="solver_scl" localSheetId="4" hidden="1">2</definedName>
    <definedName name="solver_scl" localSheetId="3" hidden="1">2</definedName>
    <definedName name="solver_sho" localSheetId="2" hidden="1">2</definedName>
    <definedName name="solver_sho" localSheetId="4" hidden="1">2</definedName>
    <definedName name="solver_sho" localSheetId="3" hidden="1">2</definedName>
    <definedName name="solver_ssz" localSheetId="2" hidden="1">100</definedName>
    <definedName name="solver_ssz" localSheetId="4" hidden="1">100</definedName>
    <definedName name="solver_ssz" localSheetId="3" hidden="1">100</definedName>
    <definedName name="solver_tim" localSheetId="2" hidden="1">2147483647</definedName>
    <definedName name="solver_tim" localSheetId="4" hidden="1">2147483647</definedName>
    <definedName name="solver_tim" localSheetId="3" hidden="1">2147483647</definedName>
    <definedName name="solver_tol" localSheetId="2" hidden="1">0.01</definedName>
    <definedName name="solver_tol" localSheetId="4" hidden="1">0.01</definedName>
    <definedName name="solver_tol" localSheetId="3" hidden="1">0.01</definedName>
    <definedName name="solver_typ" localSheetId="2" hidden="1">1</definedName>
    <definedName name="solver_typ" localSheetId="4" hidden="1">1</definedName>
    <definedName name="solver_typ" localSheetId="3" hidden="1">1</definedName>
    <definedName name="solver_val" localSheetId="2" hidden="1">0</definedName>
    <definedName name="solver_val" localSheetId="4" hidden="1">0</definedName>
    <definedName name="solver_val" localSheetId="3" hidden="1">0</definedName>
    <definedName name="solver_ver" localSheetId="2" hidden="1">2</definedName>
    <definedName name="solver_ver" localSheetId="4" hidden="1">2</definedName>
    <definedName name="solver_ver" localSheetId="3" hidden="1">3</definedName>
    <definedName name="VolA">Sheet2!$D$2</definedName>
    <definedName name="VolB">Sheet2!$D$3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1" l="1"/>
  <c r="H54" i="1"/>
  <c r="H53" i="1"/>
  <c r="H49" i="1"/>
  <c r="H48" i="1"/>
  <c r="H47" i="1"/>
  <c r="B17" i="7"/>
  <c r="B16" i="7"/>
  <c r="B15" i="7"/>
  <c r="B13" i="7"/>
  <c r="B11" i="7"/>
  <c r="B10" i="7"/>
  <c r="F2" i="7"/>
  <c r="E4" i="7"/>
  <c r="F4" i="7" s="1"/>
  <c r="E3" i="7"/>
  <c r="F3" i="7" s="1"/>
  <c r="E2" i="7"/>
  <c r="B2" i="7"/>
  <c r="B19" i="7" s="1"/>
  <c r="B3" i="7"/>
  <c r="D3" i="7" s="1"/>
  <c r="B4" i="7"/>
  <c r="D4" i="7"/>
  <c r="B12" i="7" l="1"/>
  <c r="B20" i="7" s="1"/>
  <c r="B21" i="7" s="1"/>
  <c r="B22" i="7" s="1"/>
  <c r="D2" i="7"/>
  <c r="H16" i="1"/>
  <c r="H15" i="1"/>
  <c r="H14" i="1"/>
  <c r="B511" i="3" l="1"/>
  <c r="B510" i="3"/>
  <c r="B509" i="3"/>
  <c r="D4" i="6"/>
  <c r="C3" i="6"/>
  <c r="B2" i="6"/>
  <c r="B498" i="3"/>
  <c r="B497" i="3"/>
  <c r="B513" i="3" s="1"/>
  <c r="B496" i="3"/>
  <c r="G4" i="3"/>
  <c r="G3" i="3"/>
  <c r="G2" i="3"/>
  <c r="H23" i="1"/>
  <c r="H22" i="1"/>
  <c r="H21" i="1"/>
  <c r="H41" i="1"/>
  <c r="H40" i="1"/>
  <c r="H39" i="1"/>
  <c r="B507" i="3" l="1"/>
  <c r="E498" i="3"/>
  <c r="B506" i="3" s="1"/>
  <c r="E497" i="3"/>
  <c r="B505" i="3" s="1"/>
  <c r="E496" i="3"/>
  <c r="B504" i="3" s="1"/>
  <c r="B514" i="3" s="1"/>
  <c r="B515" i="3" s="1"/>
  <c r="B516" i="3" s="1"/>
  <c r="H487" i="3"/>
  <c r="G487" i="3"/>
  <c r="F487" i="3"/>
  <c r="H486" i="3"/>
  <c r="G486" i="3"/>
  <c r="F486" i="3"/>
  <c r="H485" i="3"/>
  <c r="G485" i="3"/>
  <c r="F485" i="3"/>
  <c r="H484" i="3"/>
  <c r="G484" i="3"/>
  <c r="F484" i="3"/>
  <c r="H483" i="3"/>
  <c r="G483" i="3"/>
  <c r="F483" i="3"/>
  <c r="H482" i="3"/>
  <c r="G482" i="3"/>
  <c r="F482" i="3"/>
  <c r="H481" i="3"/>
  <c r="G481" i="3"/>
  <c r="F481" i="3"/>
  <c r="H480" i="3"/>
  <c r="G480" i="3"/>
  <c r="F480" i="3"/>
  <c r="H479" i="3"/>
  <c r="G479" i="3"/>
  <c r="F479" i="3"/>
  <c r="H478" i="3"/>
  <c r="G478" i="3"/>
  <c r="F478" i="3"/>
  <c r="H477" i="3"/>
  <c r="G477" i="3"/>
  <c r="F477" i="3"/>
  <c r="H476" i="3"/>
  <c r="G476" i="3"/>
  <c r="F476" i="3"/>
  <c r="H475" i="3"/>
  <c r="G475" i="3"/>
  <c r="F475" i="3"/>
  <c r="H474" i="3"/>
  <c r="G474" i="3"/>
  <c r="F474" i="3"/>
  <c r="H473" i="3"/>
  <c r="G473" i="3"/>
  <c r="F473" i="3"/>
  <c r="H472" i="3"/>
  <c r="G472" i="3"/>
  <c r="F472" i="3"/>
  <c r="H471" i="3"/>
  <c r="G471" i="3"/>
  <c r="F471" i="3"/>
  <c r="H470" i="3"/>
  <c r="G470" i="3"/>
  <c r="F470" i="3"/>
  <c r="H469" i="3"/>
  <c r="G469" i="3"/>
  <c r="F469" i="3"/>
  <c r="H468" i="3"/>
  <c r="G468" i="3"/>
  <c r="F468" i="3"/>
  <c r="H467" i="3"/>
  <c r="G467" i="3"/>
  <c r="F467" i="3"/>
  <c r="H466" i="3"/>
  <c r="G466" i="3"/>
  <c r="F466" i="3"/>
  <c r="H465" i="3"/>
  <c r="G465" i="3"/>
  <c r="F465" i="3"/>
  <c r="H464" i="3"/>
  <c r="G464" i="3"/>
  <c r="F464" i="3"/>
  <c r="H463" i="3"/>
  <c r="G463" i="3"/>
  <c r="F463" i="3"/>
  <c r="H462" i="3"/>
  <c r="G462" i="3"/>
  <c r="F462" i="3"/>
  <c r="H461" i="3"/>
  <c r="G461" i="3"/>
  <c r="F461" i="3"/>
  <c r="H460" i="3"/>
  <c r="G460" i="3"/>
  <c r="F460" i="3"/>
  <c r="H459" i="3"/>
  <c r="G459" i="3"/>
  <c r="F459" i="3"/>
  <c r="H458" i="3"/>
  <c r="G458" i="3"/>
  <c r="F458" i="3"/>
  <c r="H457" i="3"/>
  <c r="G457" i="3"/>
  <c r="F457" i="3"/>
  <c r="H456" i="3"/>
  <c r="G456" i="3"/>
  <c r="F456" i="3"/>
  <c r="H455" i="3"/>
  <c r="G455" i="3"/>
  <c r="F455" i="3"/>
  <c r="H454" i="3"/>
  <c r="G454" i="3"/>
  <c r="F454" i="3"/>
  <c r="H453" i="3"/>
  <c r="G453" i="3"/>
  <c r="F453" i="3"/>
  <c r="H452" i="3"/>
  <c r="G452" i="3"/>
  <c r="F452" i="3"/>
  <c r="H451" i="3"/>
  <c r="G451" i="3"/>
  <c r="F451" i="3"/>
  <c r="H450" i="3"/>
  <c r="G450" i="3"/>
  <c r="F450" i="3"/>
  <c r="H449" i="3"/>
  <c r="G449" i="3"/>
  <c r="F449" i="3"/>
  <c r="H448" i="3"/>
  <c r="G448" i="3"/>
  <c r="F448" i="3"/>
  <c r="H447" i="3"/>
  <c r="G447" i="3"/>
  <c r="F447" i="3"/>
  <c r="H446" i="3"/>
  <c r="G446" i="3"/>
  <c r="F446" i="3"/>
  <c r="H445" i="3"/>
  <c r="G445" i="3"/>
  <c r="F445" i="3"/>
  <c r="H444" i="3"/>
  <c r="G444" i="3"/>
  <c r="F444" i="3"/>
  <c r="H443" i="3"/>
  <c r="G443" i="3"/>
  <c r="F443" i="3"/>
  <c r="H442" i="3"/>
  <c r="G442" i="3"/>
  <c r="F442" i="3"/>
  <c r="H441" i="3"/>
  <c r="G441" i="3"/>
  <c r="F441" i="3"/>
  <c r="H440" i="3"/>
  <c r="G440" i="3"/>
  <c r="F440" i="3"/>
  <c r="H439" i="3"/>
  <c r="G439" i="3"/>
  <c r="F439" i="3"/>
  <c r="H438" i="3"/>
  <c r="G438" i="3"/>
  <c r="F438" i="3"/>
  <c r="H437" i="3"/>
  <c r="G437" i="3"/>
  <c r="F437" i="3"/>
  <c r="H436" i="3"/>
  <c r="G436" i="3"/>
  <c r="F436" i="3"/>
  <c r="H435" i="3"/>
  <c r="G435" i="3"/>
  <c r="F435" i="3"/>
  <c r="H434" i="3"/>
  <c r="G434" i="3"/>
  <c r="F434" i="3"/>
  <c r="H433" i="3"/>
  <c r="G433" i="3"/>
  <c r="F433" i="3"/>
  <c r="H432" i="3"/>
  <c r="G432" i="3"/>
  <c r="F432" i="3"/>
  <c r="H431" i="3"/>
  <c r="G431" i="3"/>
  <c r="F431" i="3"/>
  <c r="H430" i="3"/>
  <c r="G430" i="3"/>
  <c r="F430" i="3"/>
  <c r="H429" i="3"/>
  <c r="G429" i="3"/>
  <c r="F429" i="3"/>
  <c r="H428" i="3"/>
  <c r="G428" i="3"/>
  <c r="F428" i="3"/>
  <c r="H427" i="3"/>
  <c r="G427" i="3"/>
  <c r="F427" i="3"/>
  <c r="H426" i="3"/>
  <c r="G426" i="3"/>
  <c r="F426" i="3"/>
  <c r="H425" i="3"/>
  <c r="G425" i="3"/>
  <c r="F425" i="3"/>
  <c r="H424" i="3"/>
  <c r="G424" i="3"/>
  <c r="F424" i="3"/>
  <c r="H423" i="3"/>
  <c r="G423" i="3"/>
  <c r="F423" i="3"/>
  <c r="H422" i="3"/>
  <c r="G422" i="3"/>
  <c r="F422" i="3"/>
  <c r="H421" i="3"/>
  <c r="G421" i="3"/>
  <c r="F421" i="3"/>
  <c r="H420" i="3"/>
  <c r="G420" i="3"/>
  <c r="F420" i="3"/>
  <c r="H419" i="3"/>
  <c r="G419" i="3"/>
  <c r="F419" i="3"/>
  <c r="H418" i="3"/>
  <c r="G418" i="3"/>
  <c r="F418" i="3"/>
  <c r="H417" i="3"/>
  <c r="G417" i="3"/>
  <c r="F417" i="3"/>
  <c r="H416" i="3"/>
  <c r="G416" i="3"/>
  <c r="F416" i="3"/>
  <c r="H415" i="3"/>
  <c r="G415" i="3"/>
  <c r="F415" i="3"/>
  <c r="H414" i="3"/>
  <c r="G414" i="3"/>
  <c r="F414" i="3"/>
  <c r="H413" i="3"/>
  <c r="G413" i="3"/>
  <c r="F413" i="3"/>
  <c r="H412" i="3"/>
  <c r="G412" i="3"/>
  <c r="F412" i="3"/>
  <c r="H411" i="3"/>
  <c r="G411" i="3"/>
  <c r="F411" i="3"/>
  <c r="H410" i="3"/>
  <c r="G410" i="3"/>
  <c r="F410" i="3"/>
  <c r="H409" i="3"/>
  <c r="G409" i="3"/>
  <c r="F409" i="3"/>
  <c r="H408" i="3"/>
  <c r="G408" i="3"/>
  <c r="F408" i="3"/>
  <c r="H407" i="3"/>
  <c r="G407" i="3"/>
  <c r="F407" i="3"/>
  <c r="H406" i="3"/>
  <c r="G406" i="3"/>
  <c r="F406" i="3"/>
  <c r="H405" i="3"/>
  <c r="G405" i="3"/>
  <c r="F405" i="3"/>
  <c r="H404" i="3"/>
  <c r="G404" i="3"/>
  <c r="F404" i="3"/>
  <c r="H403" i="3"/>
  <c r="G403" i="3"/>
  <c r="F403" i="3"/>
  <c r="H402" i="3"/>
  <c r="G402" i="3"/>
  <c r="F402" i="3"/>
  <c r="H401" i="3"/>
  <c r="G401" i="3"/>
  <c r="F401" i="3"/>
  <c r="H400" i="3"/>
  <c r="G400" i="3"/>
  <c r="F400" i="3"/>
  <c r="H399" i="3"/>
  <c r="G399" i="3"/>
  <c r="F399" i="3"/>
  <c r="H398" i="3"/>
  <c r="G398" i="3"/>
  <c r="F398" i="3"/>
  <c r="H397" i="3"/>
  <c r="G397" i="3"/>
  <c r="F397" i="3"/>
  <c r="H396" i="3"/>
  <c r="G396" i="3"/>
  <c r="F396" i="3"/>
  <c r="H395" i="3"/>
  <c r="G395" i="3"/>
  <c r="F395" i="3"/>
  <c r="H394" i="3"/>
  <c r="G394" i="3"/>
  <c r="F394" i="3"/>
  <c r="H393" i="3"/>
  <c r="G393" i="3"/>
  <c r="F393" i="3"/>
  <c r="H392" i="3"/>
  <c r="G392" i="3"/>
  <c r="F392" i="3"/>
  <c r="H391" i="3"/>
  <c r="G391" i="3"/>
  <c r="F391" i="3"/>
  <c r="H390" i="3"/>
  <c r="G390" i="3"/>
  <c r="F390" i="3"/>
  <c r="H389" i="3"/>
  <c r="G389" i="3"/>
  <c r="F389" i="3"/>
  <c r="H388" i="3"/>
  <c r="G388" i="3"/>
  <c r="F388" i="3"/>
  <c r="H387" i="3"/>
  <c r="G387" i="3"/>
  <c r="F387" i="3"/>
  <c r="H386" i="3"/>
  <c r="G386" i="3"/>
  <c r="F386" i="3"/>
  <c r="H385" i="3"/>
  <c r="G385" i="3"/>
  <c r="F385" i="3"/>
  <c r="H384" i="3"/>
  <c r="G384" i="3"/>
  <c r="F384" i="3"/>
  <c r="H383" i="3"/>
  <c r="G383" i="3"/>
  <c r="F383" i="3"/>
  <c r="H382" i="3"/>
  <c r="G382" i="3"/>
  <c r="F382" i="3"/>
  <c r="H381" i="3"/>
  <c r="G381" i="3"/>
  <c r="F381" i="3"/>
  <c r="H380" i="3"/>
  <c r="G380" i="3"/>
  <c r="F380" i="3"/>
  <c r="H379" i="3"/>
  <c r="G379" i="3"/>
  <c r="F379" i="3"/>
  <c r="H378" i="3"/>
  <c r="G378" i="3"/>
  <c r="F378" i="3"/>
  <c r="H377" i="3"/>
  <c r="G377" i="3"/>
  <c r="F377" i="3"/>
  <c r="H376" i="3"/>
  <c r="G376" i="3"/>
  <c r="F376" i="3"/>
  <c r="H375" i="3"/>
  <c r="G375" i="3"/>
  <c r="F375" i="3"/>
  <c r="H374" i="3"/>
  <c r="G374" i="3"/>
  <c r="F374" i="3"/>
  <c r="H373" i="3"/>
  <c r="G373" i="3"/>
  <c r="F373" i="3"/>
  <c r="H372" i="3"/>
  <c r="G372" i="3"/>
  <c r="F372" i="3"/>
  <c r="H371" i="3"/>
  <c r="G371" i="3"/>
  <c r="F371" i="3"/>
  <c r="H370" i="3"/>
  <c r="G370" i="3"/>
  <c r="F370" i="3"/>
  <c r="H369" i="3"/>
  <c r="G369" i="3"/>
  <c r="F369" i="3"/>
  <c r="H368" i="3"/>
  <c r="G368" i="3"/>
  <c r="F368" i="3"/>
  <c r="H367" i="3"/>
  <c r="G367" i="3"/>
  <c r="F367" i="3"/>
  <c r="H366" i="3"/>
  <c r="G366" i="3"/>
  <c r="F366" i="3"/>
  <c r="H365" i="3"/>
  <c r="G365" i="3"/>
  <c r="F365" i="3"/>
  <c r="H364" i="3"/>
  <c r="G364" i="3"/>
  <c r="F364" i="3"/>
  <c r="H363" i="3"/>
  <c r="G363" i="3"/>
  <c r="F363" i="3"/>
  <c r="H362" i="3"/>
  <c r="G362" i="3"/>
  <c r="F362" i="3"/>
  <c r="H361" i="3"/>
  <c r="G361" i="3"/>
  <c r="F361" i="3"/>
  <c r="H360" i="3"/>
  <c r="G360" i="3"/>
  <c r="F360" i="3"/>
  <c r="H359" i="3"/>
  <c r="G359" i="3"/>
  <c r="F359" i="3"/>
  <c r="H358" i="3"/>
  <c r="G358" i="3"/>
  <c r="F358" i="3"/>
  <c r="H357" i="3"/>
  <c r="G357" i="3"/>
  <c r="F357" i="3"/>
  <c r="H356" i="3"/>
  <c r="G356" i="3"/>
  <c r="F356" i="3"/>
  <c r="H355" i="3"/>
  <c r="G355" i="3"/>
  <c r="F355" i="3"/>
  <c r="H354" i="3"/>
  <c r="G354" i="3"/>
  <c r="F354" i="3"/>
  <c r="H353" i="3"/>
  <c r="G353" i="3"/>
  <c r="F353" i="3"/>
  <c r="H352" i="3"/>
  <c r="G352" i="3"/>
  <c r="F352" i="3"/>
  <c r="H351" i="3"/>
  <c r="G351" i="3"/>
  <c r="F351" i="3"/>
  <c r="H350" i="3"/>
  <c r="G350" i="3"/>
  <c r="F350" i="3"/>
  <c r="H349" i="3"/>
  <c r="G349" i="3"/>
  <c r="F349" i="3"/>
  <c r="H348" i="3"/>
  <c r="G348" i="3"/>
  <c r="F348" i="3"/>
  <c r="H347" i="3"/>
  <c r="G347" i="3"/>
  <c r="F347" i="3"/>
  <c r="H346" i="3"/>
  <c r="G346" i="3"/>
  <c r="F346" i="3"/>
  <c r="H345" i="3"/>
  <c r="G345" i="3"/>
  <c r="F345" i="3"/>
  <c r="H344" i="3"/>
  <c r="G344" i="3"/>
  <c r="F344" i="3"/>
  <c r="H343" i="3"/>
  <c r="G343" i="3"/>
  <c r="F343" i="3"/>
  <c r="H342" i="3"/>
  <c r="G342" i="3"/>
  <c r="F342" i="3"/>
  <c r="H341" i="3"/>
  <c r="G341" i="3"/>
  <c r="F341" i="3"/>
  <c r="H340" i="3"/>
  <c r="G340" i="3"/>
  <c r="F340" i="3"/>
  <c r="H339" i="3"/>
  <c r="G339" i="3"/>
  <c r="F339" i="3"/>
  <c r="H338" i="3"/>
  <c r="G338" i="3"/>
  <c r="F338" i="3"/>
  <c r="H337" i="3"/>
  <c r="G337" i="3"/>
  <c r="F337" i="3"/>
  <c r="H336" i="3"/>
  <c r="G336" i="3"/>
  <c r="F336" i="3"/>
  <c r="H335" i="3"/>
  <c r="G335" i="3"/>
  <c r="F335" i="3"/>
  <c r="H334" i="3"/>
  <c r="G334" i="3"/>
  <c r="F334" i="3"/>
  <c r="H333" i="3"/>
  <c r="G333" i="3"/>
  <c r="F333" i="3"/>
  <c r="H332" i="3"/>
  <c r="G332" i="3"/>
  <c r="F332" i="3"/>
  <c r="H331" i="3"/>
  <c r="G331" i="3"/>
  <c r="F331" i="3"/>
  <c r="H330" i="3"/>
  <c r="G330" i="3"/>
  <c r="F330" i="3"/>
  <c r="H329" i="3"/>
  <c r="G329" i="3"/>
  <c r="F329" i="3"/>
  <c r="H328" i="3"/>
  <c r="G328" i="3"/>
  <c r="F328" i="3"/>
  <c r="H327" i="3"/>
  <c r="G327" i="3"/>
  <c r="F327" i="3"/>
  <c r="H326" i="3"/>
  <c r="G326" i="3"/>
  <c r="F326" i="3"/>
  <c r="H325" i="3"/>
  <c r="G325" i="3"/>
  <c r="F325" i="3"/>
  <c r="H324" i="3"/>
  <c r="G324" i="3"/>
  <c r="F324" i="3"/>
  <c r="H323" i="3"/>
  <c r="G323" i="3"/>
  <c r="F323" i="3"/>
  <c r="H322" i="3"/>
  <c r="G322" i="3"/>
  <c r="F322" i="3"/>
  <c r="H321" i="3"/>
  <c r="G321" i="3"/>
  <c r="F321" i="3"/>
  <c r="H320" i="3"/>
  <c r="G320" i="3"/>
  <c r="F320" i="3"/>
  <c r="H319" i="3"/>
  <c r="G319" i="3"/>
  <c r="F319" i="3"/>
  <c r="H318" i="3"/>
  <c r="G318" i="3"/>
  <c r="F318" i="3"/>
  <c r="H317" i="3"/>
  <c r="G317" i="3"/>
  <c r="F317" i="3"/>
  <c r="H316" i="3"/>
  <c r="G316" i="3"/>
  <c r="F316" i="3"/>
  <c r="H315" i="3"/>
  <c r="G315" i="3"/>
  <c r="F315" i="3"/>
  <c r="H314" i="3"/>
  <c r="G314" i="3"/>
  <c r="F314" i="3"/>
  <c r="H313" i="3"/>
  <c r="G313" i="3"/>
  <c r="F313" i="3"/>
  <c r="H312" i="3"/>
  <c r="G312" i="3"/>
  <c r="F312" i="3"/>
  <c r="H311" i="3"/>
  <c r="G311" i="3"/>
  <c r="F311" i="3"/>
  <c r="H310" i="3"/>
  <c r="G310" i="3"/>
  <c r="F310" i="3"/>
  <c r="H309" i="3"/>
  <c r="G309" i="3"/>
  <c r="F309" i="3"/>
  <c r="H308" i="3"/>
  <c r="G308" i="3"/>
  <c r="F308" i="3"/>
  <c r="H307" i="3"/>
  <c r="G307" i="3"/>
  <c r="F307" i="3"/>
  <c r="H306" i="3"/>
  <c r="G306" i="3"/>
  <c r="F306" i="3"/>
  <c r="H305" i="3"/>
  <c r="G305" i="3"/>
  <c r="F305" i="3"/>
  <c r="H304" i="3"/>
  <c r="G304" i="3"/>
  <c r="F304" i="3"/>
  <c r="H303" i="3"/>
  <c r="G303" i="3"/>
  <c r="F303" i="3"/>
  <c r="H302" i="3"/>
  <c r="G302" i="3"/>
  <c r="F302" i="3"/>
  <c r="H301" i="3"/>
  <c r="G301" i="3"/>
  <c r="F301" i="3"/>
  <c r="H300" i="3"/>
  <c r="G300" i="3"/>
  <c r="F300" i="3"/>
  <c r="H299" i="3"/>
  <c r="G299" i="3"/>
  <c r="F299" i="3"/>
  <c r="H298" i="3"/>
  <c r="G298" i="3"/>
  <c r="F298" i="3"/>
  <c r="H297" i="3"/>
  <c r="G297" i="3"/>
  <c r="F297" i="3"/>
  <c r="H296" i="3"/>
  <c r="G296" i="3"/>
  <c r="F296" i="3"/>
  <c r="H295" i="3"/>
  <c r="G295" i="3"/>
  <c r="F295" i="3"/>
  <c r="H294" i="3"/>
  <c r="G294" i="3"/>
  <c r="F294" i="3"/>
  <c r="H293" i="3"/>
  <c r="G293" i="3"/>
  <c r="F293" i="3"/>
  <c r="H292" i="3"/>
  <c r="G292" i="3"/>
  <c r="F292" i="3"/>
  <c r="H291" i="3"/>
  <c r="G291" i="3"/>
  <c r="F291" i="3"/>
  <c r="H290" i="3"/>
  <c r="G290" i="3"/>
  <c r="F290" i="3"/>
  <c r="H289" i="3"/>
  <c r="G289" i="3"/>
  <c r="F289" i="3"/>
  <c r="H288" i="3"/>
  <c r="G288" i="3"/>
  <c r="F288" i="3"/>
  <c r="H287" i="3"/>
  <c r="G287" i="3"/>
  <c r="F287" i="3"/>
  <c r="H286" i="3"/>
  <c r="G286" i="3"/>
  <c r="F286" i="3"/>
  <c r="H285" i="3"/>
  <c r="G285" i="3"/>
  <c r="F285" i="3"/>
  <c r="H284" i="3"/>
  <c r="G284" i="3"/>
  <c r="F284" i="3"/>
  <c r="H283" i="3"/>
  <c r="G283" i="3"/>
  <c r="F283" i="3"/>
  <c r="H282" i="3"/>
  <c r="G282" i="3"/>
  <c r="F282" i="3"/>
  <c r="H281" i="3"/>
  <c r="G281" i="3"/>
  <c r="F281" i="3"/>
  <c r="H280" i="3"/>
  <c r="G280" i="3"/>
  <c r="F280" i="3"/>
  <c r="H279" i="3"/>
  <c r="G279" i="3"/>
  <c r="F279" i="3"/>
  <c r="H278" i="3"/>
  <c r="G278" i="3"/>
  <c r="F278" i="3"/>
  <c r="H277" i="3"/>
  <c r="G277" i="3"/>
  <c r="F277" i="3"/>
  <c r="H276" i="3"/>
  <c r="G276" i="3"/>
  <c r="F276" i="3"/>
  <c r="H275" i="3"/>
  <c r="G275" i="3"/>
  <c r="F275" i="3"/>
  <c r="H274" i="3"/>
  <c r="G274" i="3"/>
  <c r="F274" i="3"/>
  <c r="H273" i="3"/>
  <c r="G273" i="3"/>
  <c r="F273" i="3"/>
  <c r="H272" i="3"/>
  <c r="G272" i="3"/>
  <c r="F272" i="3"/>
  <c r="H271" i="3"/>
  <c r="G271" i="3"/>
  <c r="F271" i="3"/>
  <c r="H270" i="3"/>
  <c r="G270" i="3"/>
  <c r="F270" i="3"/>
  <c r="H269" i="3"/>
  <c r="G269" i="3"/>
  <c r="F269" i="3"/>
  <c r="H268" i="3"/>
  <c r="G268" i="3"/>
  <c r="F268" i="3"/>
  <c r="H267" i="3"/>
  <c r="G267" i="3"/>
  <c r="F267" i="3"/>
  <c r="H266" i="3"/>
  <c r="G266" i="3"/>
  <c r="F266" i="3"/>
  <c r="H265" i="3"/>
  <c r="G265" i="3"/>
  <c r="F265" i="3"/>
  <c r="H264" i="3"/>
  <c r="G264" i="3"/>
  <c r="F264" i="3"/>
  <c r="H263" i="3"/>
  <c r="G263" i="3"/>
  <c r="F263" i="3"/>
  <c r="H262" i="3"/>
  <c r="G262" i="3"/>
  <c r="F262" i="3"/>
  <c r="H261" i="3"/>
  <c r="G261" i="3"/>
  <c r="F261" i="3"/>
  <c r="H260" i="3"/>
  <c r="G260" i="3"/>
  <c r="F260" i="3"/>
  <c r="H259" i="3"/>
  <c r="G259" i="3"/>
  <c r="F259" i="3"/>
  <c r="H258" i="3"/>
  <c r="G258" i="3"/>
  <c r="F258" i="3"/>
  <c r="H257" i="3"/>
  <c r="G257" i="3"/>
  <c r="F257" i="3"/>
  <c r="H256" i="3"/>
  <c r="G256" i="3"/>
  <c r="F256" i="3"/>
  <c r="H255" i="3"/>
  <c r="G255" i="3"/>
  <c r="F255" i="3"/>
  <c r="H254" i="3"/>
  <c r="G254" i="3"/>
  <c r="F254" i="3"/>
  <c r="H253" i="3"/>
  <c r="G253" i="3"/>
  <c r="F253" i="3"/>
  <c r="H252" i="3"/>
  <c r="G252" i="3"/>
  <c r="F252" i="3"/>
  <c r="H251" i="3"/>
  <c r="G251" i="3"/>
  <c r="F251" i="3"/>
  <c r="H250" i="3"/>
  <c r="G250" i="3"/>
  <c r="F250" i="3"/>
  <c r="H249" i="3"/>
  <c r="G249" i="3"/>
  <c r="F249" i="3"/>
  <c r="H248" i="3"/>
  <c r="G248" i="3"/>
  <c r="F248" i="3"/>
  <c r="H247" i="3"/>
  <c r="G247" i="3"/>
  <c r="F247" i="3"/>
  <c r="H246" i="3"/>
  <c r="G246" i="3"/>
  <c r="F246" i="3"/>
  <c r="H245" i="3"/>
  <c r="G245" i="3"/>
  <c r="F245" i="3"/>
  <c r="H244" i="3"/>
  <c r="G244" i="3"/>
  <c r="F244" i="3"/>
  <c r="H243" i="3"/>
  <c r="G243" i="3"/>
  <c r="F243" i="3"/>
  <c r="H242" i="3"/>
  <c r="G242" i="3"/>
  <c r="F242" i="3"/>
  <c r="H241" i="3"/>
  <c r="G241" i="3"/>
  <c r="F241" i="3"/>
  <c r="H240" i="3"/>
  <c r="G240" i="3"/>
  <c r="F240" i="3"/>
  <c r="H239" i="3"/>
  <c r="G239" i="3"/>
  <c r="F239" i="3"/>
  <c r="H238" i="3"/>
  <c r="G238" i="3"/>
  <c r="F238" i="3"/>
  <c r="H237" i="3"/>
  <c r="G237" i="3"/>
  <c r="F237" i="3"/>
  <c r="H236" i="3"/>
  <c r="G236" i="3"/>
  <c r="F236" i="3"/>
  <c r="H235" i="3"/>
  <c r="G235" i="3"/>
  <c r="F235" i="3"/>
  <c r="H234" i="3"/>
  <c r="G234" i="3"/>
  <c r="F234" i="3"/>
  <c r="H233" i="3"/>
  <c r="G233" i="3"/>
  <c r="F233" i="3"/>
  <c r="H232" i="3"/>
  <c r="G232" i="3"/>
  <c r="F232" i="3"/>
  <c r="H231" i="3"/>
  <c r="G231" i="3"/>
  <c r="F231" i="3"/>
  <c r="H230" i="3"/>
  <c r="G230" i="3"/>
  <c r="F230" i="3"/>
  <c r="H229" i="3"/>
  <c r="G229" i="3"/>
  <c r="F229" i="3"/>
  <c r="H228" i="3"/>
  <c r="G228" i="3"/>
  <c r="F228" i="3"/>
  <c r="H227" i="3"/>
  <c r="G227" i="3"/>
  <c r="F227" i="3"/>
  <c r="H226" i="3"/>
  <c r="G226" i="3"/>
  <c r="F226" i="3"/>
  <c r="H225" i="3"/>
  <c r="G225" i="3"/>
  <c r="F225" i="3"/>
  <c r="H224" i="3"/>
  <c r="G224" i="3"/>
  <c r="F224" i="3"/>
  <c r="H223" i="3"/>
  <c r="G223" i="3"/>
  <c r="F223" i="3"/>
  <c r="H222" i="3"/>
  <c r="G222" i="3"/>
  <c r="F222" i="3"/>
  <c r="H221" i="3"/>
  <c r="G221" i="3"/>
  <c r="F221" i="3"/>
  <c r="H220" i="3"/>
  <c r="G220" i="3"/>
  <c r="F220" i="3"/>
  <c r="H219" i="3"/>
  <c r="G219" i="3"/>
  <c r="F219" i="3"/>
  <c r="H218" i="3"/>
  <c r="G218" i="3"/>
  <c r="F218" i="3"/>
  <c r="H217" i="3"/>
  <c r="G217" i="3"/>
  <c r="F217" i="3"/>
  <c r="H216" i="3"/>
  <c r="G216" i="3"/>
  <c r="F216" i="3"/>
  <c r="H215" i="3"/>
  <c r="G215" i="3"/>
  <c r="F215" i="3"/>
  <c r="H214" i="3"/>
  <c r="G214" i="3"/>
  <c r="F214" i="3"/>
  <c r="H213" i="3"/>
  <c r="G213" i="3"/>
  <c r="F213" i="3"/>
  <c r="H212" i="3"/>
  <c r="G212" i="3"/>
  <c r="F212" i="3"/>
  <c r="H211" i="3"/>
  <c r="G211" i="3"/>
  <c r="F211" i="3"/>
  <c r="H210" i="3"/>
  <c r="G210" i="3"/>
  <c r="F210" i="3"/>
  <c r="H209" i="3"/>
  <c r="G209" i="3"/>
  <c r="F209" i="3"/>
  <c r="H208" i="3"/>
  <c r="G208" i="3"/>
  <c r="F208" i="3"/>
  <c r="H207" i="3"/>
  <c r="G207" i="3"/>
  <c r="F207" i="3"/>
  <c r="H206" i="3"/>
  <c r="G206" i="3"/>
  <c r="F206" i="3"/>
  <c r="H205" i="3"/>
  <c r="D498" i="3" s="1"/>
  <c r="F498" i="3" s="1"/>
  <c r="H31" i="1" s="1"/>
  <c r="G205" i="3"/>
  <c r="F205" i="3"/>
  <c r="H204" i="3"/>
  <c r="G204" i="3"/>
  <c r="F204" i="3"/>
  <c r="H203" i="3"/>
  <c r="G203" i="3"/>
  <c r="F203" i="3"/>
  <c r="H202" i="3"/>
  <c r="G202" i="3"/>
  <c r="F202" i="3"/>
  <c r="H201" i="3"/>
  <c r="G201" i="3"/>
  <c r="F201" i="3"/>
  <c r="H200" i="3"/>
  <c r="G200" i="3"/>
  <c r="F200" i="3"/>
  <c r="H199" i="3"/>
  <c r="G199" i="3"/>
  <c r="F199" i="3"/>
  <c r="H198" i="3"/>
  <c r="G198" i="3"/>
  <c r="F198" i="3"/>
  <c r="H197" i="3"/>
  <c r="G197" i="3"/>
  <c r="F197" i="3"/>
  <c r="H196" i="3"/>
  <c r="G196" i="3"/>
  <c r="F196" i="3"/>
  <c r="H195" i="3"/>
  <c r="G195" i="3"/>
  <c r="F195" i="3"/>
  <c r="H194" i="3"/>
  <c r="G194" i="3"/>
  <c r="F194" i="3"/>
  <c r="H193" i="3"/>
  <c r="G193" i="3"/>
  <c r="F193" i="3"/>
  <c r="H192" i="3"/>
  <c r="G192" i="3"/>
  <c r="F192" i="3"/>
  <c r="H191" i="3"/>
  <c r="G191" i="3"/>
  <c r="F191" i="3"/>
  <c r="H190" i="3"/>
  <c r="G190" i="3"/>
  <c r="F190" i="3"/>
  <c r="H189" i="3"/>
  <c r="G189" i="3"/>
  <c r="F189" i="3"/>
  <c r="H188" i="3"/>
  <c r="G188" i="3"/>
  <c r="F188" i="3"/>
  <c r="H187" i="3"/>
  <c r="G187" i="3"/>
  <c r="F187" i="3"/>
  <c r="H186" i="3"/>
  <c r="G186" i="3"/>
  <c r="F186" i="3"/>
  <c r="H185" i="3"/>
  <c r="G185" i="3"/>
  <c r="F185" i="3"/>
  <c r="H184" i="3"/>
  <c r="G184" i="3"/>
  <c r="F184" i="3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C24" i="2"/>
  <c r="E24" i="2" s="1"/>
  <c r="F11" i="2"/>
  <c r="F12" i="2"/>
  <c r="F13" i="2"/>
  <c r="F14" i="2"/>
  <c r="F15" i="2"/>
  <c r="F16" i="2"/>
  <c r="F17" i="2"/>
  <c r="F18" i="2"/>
  <c r="F19" i="2"/>
  <c r="F20" i="2"/>
  <c r="F21" i="2"/>
  <c r="F22" i="2"/>
  <c r="F10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2" i="2"/>
  <c r="D12" i="2"/>
  <c r="E11" i="2"/>
  <c r="D11" i="2"/>
  <c r="E10" i="2"/>
  <c r="D10" i="2"/>
  <c r="C11" i="2"/>
  <c r="C12" i="2"/>
  <c r="C13" i="2"/>
  <c r="C14" i="2"/>
  <c r="C15" i="2"/>
  <c r="C16" i="2"/>
  <c r="C17" i="2"/>
  <c r="C18" i="2"/>
  <c r="C19" i="2"/>
  <c r="C20" i="2"/>
  <c r="C21" i="2"/>
  <c r="C22" i="2"/>
  <c r="C10" i="2"/>
  <c r="D13" i="2"/>
  <c r="E13" i="2"/>
  <c r="D496" i="3" l="1"/>
  <c r="F496" i="3" s="1"/>
  <c r="H29" i="1" s="1"/>
  <c r="D497" i="3"/>
  <c r="F497" i="3" s="1"/>
  <c r="H30" i="1" s="1"/>
  <c r="D24" i="2"/>
  <c r="F24" i="2" s="1"/>
</calcChain>
</file>

<file path=xl/sharedStrings.xml><?xml version="1.0" encoding="utf-8"?>
<sst xmlns="http://schemas.openxmlformats.org/spreadsheetml/2006/main" count="123" uniqueCount="66">
  <si>
    <t xml:space="preserve"> @BDH(B7,"DAY_TO_DAY_TOT_RETURN_NET_DVDS","8/30/1983","8/30/2023","dir=v","crncy=CAD","dts=S","per=m","factor=0.01","cols=2;rows=480")</t>
  </si>
  <si>
    <t xml:space="preserve"> @BDH(C7,"DAY_TO_DAY_TOT_RETURN_NET_DVDS","8/30/1983","8/30/2023","dir=v","crncy=CAD","dts=H","per=m","factor=0.01","cols=1;rows=480")</t>
  </si>
  <si>
    <t xml:space="preserve"> @BDH(D7,"DAY_TO_DAY_TOT_RETURN_NET_DVDS","8/30/1983","8/30/2023","dir=v","crncy=CAD","dts=H","per=m","factor=0.01","cols=1;rows=480")</t>
  </si>
  <si>
    <t>S&amp;P/TSX COMPOSITE INDEX</t>
  </si>
  <si>
    <t>MSCI WORLD</t>
  </si>
  <si>
    <t>U.S. Aggregate</t>
  </si>
  <si>
    <t>SPTSX Index</t>
  </si>
  <si>
    <t>MXWO Index</t>
  </si>
  <si>
    <t>LBUSTRUU Index</t>
  </si>
  <si>
    <t>Your name:</t>
  </si>
  <si>
    <t>Your SFU email:</t>
  </si>
  <si>
    <t>When were you born?</t>
  </si>
  <si>
    <t>&lt;&lt; if you were born before 1983, use a month 10 years after your birthdate.</t>
  </si>
  <si>
    <t>Question 1: What is the CAGR of each index, starting from the month closest to your birthday to the month of your most recent birthday?</t>
  </si>
  <si>
    <t>Two points</t>
  </si>
  <si>
    <t>TSX Composite</t>
  </si>
  <si>
    <t>MSCI World</t>
  </si>
  <si>
    <t>US Bond Aggregate</t>
  </si>
  <si>
    <r>
      <t xml:space="preserve">Question 2: What was the </t>
    </r>
    <r>
      <rPr>
        <i/>
        <sz val="16"/>
        <color theme="1"/>
        <rFont val="Calibri"/>
        <family val="2"/>
        <scheme val="minor"/>
      </rPr>
      <t>annualized</t>
    </r>
    <r>
      <rPr>
        <sz val="16"/>
        <color theme="1"/>
        <rFont val="Calibri"/>
        <family val="2"/>
        <scheme val="minor"/>
      </rPr>
      <t xml:space="preserve"> volatility of each index, starting from the month closest to your birthday to the month of your most recent birthday?</t>
    </r>
  </si>
  <si>
    <t>Question 3: What was the Sharpe Ratio of each index, starting from the month closest to your birthday to the month of your most recent birthday?</t>
  </si>
  <si>
    <t>Use a risk free rate of 2%</t>
  </si>
  <si>
    <t>Question 4: Using the same time period, what is the optimal mix of Canadian Stocks, World Stocks, and American Bonds?</t>
  </si>
  <si>
    <t>The optimal mix should minimize the Sharpe ratio of the OVERALL PORTFOLIO.</t>
  </si>
  <si>
    <t xml:space="preserve">The weights of each asset class must be greater or equal than zero, less than or equal to 100%, </t>
  </si>
  <si>
    <t>Four Points</t>
  </si>
  <si>
    <t>Question 5: Develop your own estimates for the expected return of the Canadian TSX Index, the ACWI and the Bond Index.</t>
  </si>
  <si>
    <t>Based on these estimates, what are the optimal weights in each asset class.</t>
  </si>
  <si>
    <t>A</t>
  </si>
  <si>
    <t>B</t>
  </si>
  <si>
    <t>Returns</t>
  </si>
  <si>
    <t>Vol</t>
  </si>
  <si>
    <t>correl(a,b)</t>
  </si>
  <si>
    <t>Return</t>
  </si>
  <si>
    <t>Sharpe Ratio</t>
  </si>
  <si>
    <t>1 + S&amp;P/TSX COMPOSITE INDEX</t>
  </si>
  <si>
    <t>1 + MSCI WORLD</t>
  </si>
  <si>
    <t>1 + U.S. Aggregate</t>
  </si>
  <si>
    <t>Avg return</t>
  </si>
  <si>
    <t>S&amp;P</t>
  </si>
  <si>
    <t>MSCI</t>
  </si>
  <si>
    <t>US</t>
  </si>
  <si>
    <t>Sharpe  ratio</t>
  </si>
  <si>
    <t>Rf</t>
  </si>
  <si>
    <t>Avg ret</t>
  </si>
  <si>
    <t>US AGG</t>
  </si>
  <si>
    <t>Excess return</t>
  </si>
  <si>
    <t>Std dev</t>
  </si>
  <si>
    <t>Sharpe ratio</t>
  </si>
  <si>
    <t>W1</t>
  </si>
  <si>
    <t>W2</t>
  </si>
  <si>
    <t>W3</t>
  </si>
  <si>
    <t>SD1</t>
  </si>
  <si>
    <t>SD2</t>
  </si>
  <si>
    <t>SD3</t>
  </si>
  <si>
    <t>COV 1,2</t>
  </si>
  <si>
    <t>COV 2,3</t>
  </si>
  <si>
    <t>COV 3,1</t>
  </si>
  <si>
    <t>Total W</t>
  </si>
  <si>
    <t>Port return</t>
  </si>
  <si>
    <t>Port sharpe</t>
  </si>
  <si>
    <t>Port var</t>
  </si>
  <si>
    <t>Port sd</t>
  </si>
  <si>
    <t>mma335@sfu.ca</t>
  </si>
  <si>
    <t>Avg expected return</t>
  </si>
  <si>
    <t>Port expected return</t>
  </si>
  <si>
    <t>Muskan Malik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</si>
</sst>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_(* #,##0.0000_);_(* \(#,##0.0000\);_(* &quot;-&quot;??_);_(@_)"/>
  </numFmts>
  <fonts count="5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2" borderId="0" xfId="0" applyFill="1"/>
    <xf numFmtId="43" fontId="0" fillId="0" borderId="0" xfId="1" applyFont="1" applyAlignment="1">
      <alignment horizontal="right"/>
    </xf>
    <xf numFmtId="0" fontId="2" fillId="0" borderId="0" xfId="0" applyFont="1"/>
    <xf numFmtId="9" fontId="0" fillId="0" borderId="0" xfId="2" applyFont="1"/>
    <xf numFmtId="0" fontId="0" fillId="0" borderId="0" xfId="0" applyAlignment="1">
      <alignment horizontal="right"/>
    </xf>
    <xf numFmtId="9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0" fontId="0" fillId="0" borderId="0" xfId="0" applyNumberFormat="1"/>
    <xf numFmtId="43" fontId="0" fillId="0" borderId="0" xfId="1" applyFont="1" applyAlignment="1">
      <alignment horizontal="right" wrapText="1"/>
    </xf>
    <xf numFmtId="10" fontId="0" fillId="0" borderId="0" xfId="2" applyNumberFormat="1" applyFont="1"/>
    <xf numFmtId="10" fontId="0" fillId="2" borderId="0" xfId="2" applyNumberFormat="1" applyFont="1" applyFill="1"/>
    <xf numFmtId="0" fontId="4" fillId="2" borderId="0" xfId="3" applyFill="1"/>
    <xf numFmtId="164" fontId="0" fillId="0" borderId="0" xfId="0" applyNumberFormat="1"/>
    <xf numFmtId="43" fontId="0" fillId="2" borderId="0" xfId="1" applyFont="1" applyFill="1"/>
    <xf numFmtId="10" fontId="0" fillId="2" borderId="0" xfId="0" applyNumberFormat="1" applyFill="1"/>
    <xf numFmtId="166" fontId="0" fillId="0" borderId="0" xfId="1" applyNumberFormat="1" applyFont="1" applyFill="1"/>
    <xf numFmtId="0" fontId="0" fillId="0" borderId="1" xfId="0" applyBorder="1"/>
    <xf numFmtId="0" fontId="3" fillId="0" borderId="2" xfId="0" applyFont="1" applyBorder="1" applyAlignment="1">
      <alignment horizontal="center"/>
    </xf>
    <xf numFmtId="17" fontId="0" fillId="2" borderId="0" xfId="0" applyNumberFormat="1" applyFill="1"/>
    <xf numFmtId="43" fontId="0" fillId="2" borderId="0" xfId="0" applyNumberFormat="1" applyFill="1"/>
  </cellXfs>
  <cellStyles count="4">
    <cellStyle name="Comma" xfId="1" builtinId="3"/>
    <cellStyle name="Hyperlink" xfId="3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Sheet2!$E$9</c:f>
              <c:strCache>
                <c:ptCount val="1"/>
                <c:pt idx="0">
                  <c:v>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Sheet2!$D$10:$D$22</c:f>
              <c:numCache>
                <c:formatCode>General</c:formatCode>
                <c:ptCount val="13"/>
                <c:pt idx="0">
                  <c:v>5.6533176100410289E-2</c:v>
                </c:pt>
                <c:pt idx="1">
                  <c:v>5.6267219586540788E-2</c:v>
                </c:pt>
                <c:pt idx="2">
                  <c:v>6.0695963621974075E-2</c:v>
                </c:pt>
                <c:pt idx="3">
                  <c:v>6.8920243760451111E-2</c:v>
                </c:pt>
                <c:pt idx="4">
                  <c:v>7.9774682700716526E-2</c:v>
                </c:pt>
                <c:pt idx="5">
                  <c:v>9.2336341707910427E-2</c:v>
                </c:pt>
                <c:pt idx="6">
                  <c:v>0.10600000000000001</c:v>
                </c:pt>
                <c:pt idx="7">
                  <c:v>0.12039102956615996</c:v>
                </c:pt>
                <c:pt idx="8">
                  <c:v>0.13527749258468683</c:v>
                </c:pt>
                <c:pt idx="9">
                  <c:v>0.15051245795614396</c:v>
                </c:pt>
                <c:pt idx="10">
                  <c:v>0.16600000000000001</c:v>
                </c:pt>
                <c:pt idx="11">
                  <c:v>0.18167553495173752</c:v>
                </c:pt>
                <c:pt idx="12">
                  <c:v>0.19749430371532237</c:v>
                </c:pt>
              </c:numCache>
            </c:numRef>
          </c:xVal>
          <c:yVal>
            <c:numRef>
              <c:f>Sheet2!$E$10:$E$22</c:f>
              <c:numCache>
                <c:formatCode>0.00%</c:formatCode>
                <c:ptCount val="13"/>
                <c:pt idx="0">
                  <c:v>3.2000000000000001E-2</c:v>
                </c:pt>
                <c:pt idx="1">
                  <c:v>3.7999999999999999E-2</c:v>
                </c:pt>
                <c:pt idx="2">
                  <c:v>4.3999999999999997E-2</c:v>
                </c:pt>
                <c:pt idx="3">
                  <c:v>0.05</c:v>
                </c:pt>
                <c:pt idx="4">
                  <c:v>5.6000000000000001E-2</c:v>
                </c:pt>
                <c:pt idx="5">
                  <c:v>6.1999999999999993E-2</c:v>
                </c:pt>
                <c:pt idx="6">
                  <c:v>6.8000000000000005E-2</c:v>
                </c:pt>
                <c:pt idx="7">
                  <c:v>7.400000000000001E-2</c:v>
                </c:pt>
                <c:pt idx="8">
                  <c:v>0.08</c:v>
                </c:pt>
                <c:pt idx="9">
                  <c:v>8.6000000000000007E-2</c:v>
                </c:pt>
                <c:pt idx="10">
                  <c:v>9.1999999999999998E-2</c:v>
                </c:pt>
                <c:pt idx="11">
                  <c:v>9.8000000000000004E-2</c:v>
                </c:pt>
                <c:pt idx="12">
                  <c:v>0.104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A-4AAD-9747-B60DA263F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091840"/>
        <c:axId val="822093920"/>
      </c:scatterChart>
      <c:valAx>
        <c:axId val="82209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93920"/>
        <c:crosses val="autoZero"/>
        <c:crossBetween val="midCat"/>
      </c:valAx>
      <c:valAx>
        <c:axId val="8220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9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196850</xdr:rowOff>
    </xdr:from>
    <xdr:to>
      <xdr:col>11</xdr:col>
      <xdr:colOff>342900</xdr:colOff>
      <xdr:row>14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63819-B875-4D35-8DAC-E9BF5A744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ma335@sfu.c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EF30-DCB5-4DCA-B3E9-5E06DEA20190}">
  <dimension ref="A2:N9985"/>
  <sheetViews>
    <sheetView tabSelected="1" topLeftCell="A5" zoomScale="60" zoomScaleNormal="60" workbookViewId="0">
      <selection activeCell="T21" sqref="T21"/>
    </sheetView>
  </sheetViews>
  <sheetFormatPr baseColWidth="10" defaultColWidth="8.625" defaultRowHeight="21" x14ac:dyDescent="0.25"/>
  <cols>
    <col min="1" max="1" width="10.25" bestFit="1" customWidth="1"/>
    <col min="2" max="5" width="12.75" style="2" customWidth="1"/>
    <col min="7" max="7" width="18.875" customWidth="1"/>
    <col min="8" max="8" width="24.75" customWidth="1"/>
    <col min="9" max="11" width="7.75" customWidth="1"/>
    <col min="12" max="12" width="8.375" customWidth="1"/>
  </cols>
  <sheetData>
    <row r="2" spans="1:14" x14ac:dyDescent="0.25">
      <c r="A2" t="s">
        <v>0</v>
      </c>
      <c r="C2" s="2" t="s">
        <v>1</v>
      </c>
      <c r="D2" s="2" t="s">
        <v>2</v>
      </c>
    </row>
    <row r="5" spans="1:14" x14ac:dyDescent="0.25">
      <c r="I5" s="16"/>
    </row>
    <row r="6" spans="1:14" ht="66" x14ac:dyDescent="0.25">
      <c r="B6" s="12" t="s">
        <v>3</v>
      </c>
      <c r="C6" s="12" t="s">
        <v>4</v>
      </c>
      <c r="D6" s="12" t="s">
        <v>5</v>
      </c>
      <c r="E6" s="12"/>
    </row>
    <row r="7" spans="1:14" x14ac:dyDescent="0.25">
      <c r="B7" s="4" t="s">
        <v>6</v>
      </c>
      <c r="C7" s="4" t="s">
        <v>7</v>
      </c>
      <c r="D7" s="4" t="s">
        <v>8</v>
      </c>
      <c r="E7" s="4"/>
      <c r="G7" s="2" t="s">
        <v>9</v>
      </c>
      <c r="H7" s="3" t="s">
        <v>65</v>
      </c>
      <c r="J7" t="s">
        <v>10</v>
      </c>
      <c r="L7" s="15" t="s">
        <v>62</v>
      </c>
      <c r="M7" s="3"/>
      <c r="N7" s="3"/>
    </row>
    <row r="8" spans="1:14" x14ac:dyDescent="0.25">
      <c r="A8" s="1">
        <v>30559</v>
      </c>
      <c r="B8" s="13">
        <v>2.2079999506473542E-3</v>
      </c>
      <c r="C8" s="13">
        <v>2.8849999355152248E-3</v>
      </c>
      <c r="D8" s="13">
        <v>6.9599998444318766E-3</v>
      </c>
      <c r="E8" s="13"/>
    </row>
    <row r="9" spans="1:14" x14ac:dyDescent="0.25">
      <c r="A9" s="1">
        <v>30589</v>
      </c>
      <c r="B9" s="13">
        <v>6.6409998515620829E-3</v>
      </c>
      <c r="C9" s="13">
        <v>1.7821999601647258E-2</v>
      </c>
      <c r="D9" s="13">
        <v>3.2979999262839559E-2</v>
      </c>
      <c r="E9" s="13"/>
      <c r="G9" t="s">
        <v>11</v>
      </c>
      <c r="H9" s="22">
        <v>36739</v>
      </c>
      <c r="I9" t="s">
        <v>12</v>
      </c>
    </row>
    <row r="10" spans="1:14" x14ac:dyDescent="0.25">
      <c r="A10" s="1">
        <v>30620</v>
      </c>
      <c r="B10" s="13">
        <v>-5.5408998761512333E-2</v>
      </c>
      <c r="C10" s="13">
        <v>-1.4184999682940543E-2</v>
      </c>
      <c r="D10" s="13">
        <v>3.5829999199137093E-3</v>
      </c>
      <c r="E10" s="13"/>
    </row>
    <row r="11" spans="1:14" x14ac:dyDescent="0.25">
      <c r="A11" s="1">
        <v>30650</v>
      </c>
      <c r="B11" s="13">
        <v>7.6155998297780747E-2</v>
      </c>
      <c r="C11" s="13">
        <v>2.332599947862327E-2</v>
      </c>
      <c r="D11" s="13">
        <v>1.1443999744206668E-2</v>
      </c>
      <c r="E11" s="13"/>
      <c r="G11" t="s">
        <v>13</v>
      </c>
    </row>
    <row r="12" spans="1:14" x14ac:dyDescent="0.25">
      <c r="A12" s="1">
        <v>30680</v>
      </c>
      <c r="B12" s="13">
        <v>4.5099998991936447E-3</v>
      </c>
      <c r="C12" s="13">
        <v>1.0380999767966569E-2</v>
      </c>
      <c r="D12" s="13">
        <v>1.9199999570846558E-3</v>
      </c>
      <c r="E12" s="13"/>
      <c r="G12" s="5" t="s">
        <v>14</v>
      </c>
    </row>
    <row r="13" spans="1:14" x14ac:dyDescent="0.25">
      <c r="A13" s="1">
        <v>30712</v>
      </c>
      <c r="B13" s="13">
        <v>-3.2702999269030988E-2</v>
      </c>
      <c r="C13" s="13">
        <v>5.9259998675435781E-3</v>
      </c>
      <c r="D13" s="13">
        <v>2.061699953917414E-2</v>
      </c>
      <c r="E13" s="13"/>
    </row>
    <row r="14" spans="1:14" x14ac:dyDescent="0.25">
      <c r="A14" s="1">
        <v>30741</v>
      </c>
      <c r="B14" s="13">
        <v>-1.9866999555937945E-2</v>
      </c>
      <c r="C14" s="13">
        <v>-1.8914999577216804E-2</v>
      </c>
      <c r="D14" s="13">
        <v>-5.1259998854249712E-3</v>
      </c>
      <c r="E14" s="13"/>
      <c r="G14" t="s">
        <v>15</v>
      </c>
      <c r="H14" s="14">
        <f>+PRODUCT(calculation!F212:F487)^(12/COUNTA(calculation!B212:'calculation'!B487))-1</f>
        <v>5.7764220916227904E-2</v>
      </c>
      <c r="I14" s="19"/>
      <c r="J14" s="13"/>
      <c r="K14" s="13"/>
      <c r="L14" s="13"/>
    </row>
    <row r="15" spans="1:14" x14ac:dyDescent="0.25">
      <c r="A15" s="1">
        <v>30771</v>
      </c>
      <c r="B15" s="13">
        <v>-1.5591999651491641E-2</v>
      </c>
      <c r="C15" s="13">
        <v>4.4452999006398021E-2</v>
      </c>
      <c r="D15" s="13">
        <v>-1.1223999749124051E-2</v>
      </c>
      <c r="E15" s="13"/>
      <c r="G15" t="s">
        <v>16</v>
      </c>
      <c r="H15" s="14">
        <f>+PRODUCT(calculation!G212:G487)^(12/COUNTA(calculation!C212:'calculation'!C487))-1</f>
        <v>6.1290767325372197E-2</v>
      </c>
      <c r="I15" s="19"/>
      <c r="J15" s="13"/>
    </row>
    <row r="16" spans="1:14" x14ac:dyDescent="0.25">
      <c r="A16" s="1">
        <v>30802</v>
      </c>
      <c r="B16" s="13">
        <v>-2.4666999448649585E-2</v>
      </c>
      <c r="C16" s="13">
        <v>-6.1179998632520435E-3</v>
      </c>
      <c r="D16" s="13">
        <v>-1.9609999561682342E-3</v>
      </c>
      <c r="E16" s="13"/>
      <c r="G16" t="s">
        <v>17</v>
      </c>
      <c r="H16" s="14">
        <f>+PRODUCT(calculation!H212:H487)^(12/COUNTA(calculation!D212:'calculation'!D487))-1</f>
        <v>3.8592451666949579E-2</v>
      </c>
      <c r="J16" s="13"/>
    </row>
    <row r="17" spans="1:8" x14ac:dyDescent="0.25">
      <c r="A17" s="1">
        <v>30833</v>
      </c>
      <c r="B17" s="13">
        <v>-4.0282999099604783E-2</v>
      </c>
      <c r="C17" s="13">
        <v>-7.7473998268321159E-2</v>
      </c>
      <c r="D17" s="13">
        <v>-3.1173999303206801E-2</v>
      </c>
      <c r="E17" s="13"/>
    </row>
    <row r="18" spans="1:8" x14ac:dyDescent="0.25">
      <c r="A18" s="1">
        <v>30862</v>
      </c>
      <c r="B18" s="13">
        <v>-3.9509999116882685E-3</v>
      </c>
      <c r="C18" s="13">
        <v>5.9249998675659299E-3</v>
      </c>
      <c r="D18" s="13">
        <v>1.2806999713741243E-2</v>
      </c>
      <c r="E18" s="13"/>
      <c r="G18" t="s">
        <v>18</v>
      </c>
    </row>
    <row r="19" spans="1:8" x14ac:dyDescent="0.25">
      <c r="A19" s="1">
        <v>30894</v>
      </c>
      <c r="B19" s="13">
        <v>-3.644899918530136E-2</v>
      </c>
      <c r="C19" s="13">
        <v>-3.7796999155171214E-2</v>
      </c>
      <c r="D19" s="13">
        <v>4.4994998994283379E-2</v>
      </c>
      <c r="E19" s="13"/>
      <c r="G19" s="5" t="s">
        <v>14</v>
      </c>
    </row>
    <row r="20" spans="1:8" x14ac:dyDescent="0.25">
      <c r="A20" s="1">
        <v>30925</v>
      </c>
      <c r="B20" s="13">
        <v>0.11500099742952734</v>
      </c>
      <c r="C20" s="13">
        <v>9.7521997820213438E-2</v>
      </c>
      <c r="D20" s="13">
        <v>1.6839999623596669E-2</v>
      </c>
      <c r="E20" s="13"/>
    </row>
    <row r="21" spans="1:8" x14ac:dyDescent="0.25">
      <c r="A21" s="1">
        <v>30953</v>
      </c>
      <c r="B21" s="13">
        <v>2.7489999385550616E-3</v>
      </c>
      <c r="C21" s="13">
        <v>-6.2809998596087095E-3</v>
      </c>
      <c r="D21" s="13">
        <v>2.3749999469146132E-2</v>
      </c>
      <c r="E21" s="13"/>
      <c r="G21" t="s">
        <v>15</v>
      </c>
      <c r="H21" s="14">
        <f>+_xlfn.STDEV.S(calculation!B212:B487)*SQRT(12)</f>
        <v>0.13918557708327675</v>
      </c>
    </row>
    <row r="22" spans="1:8" x14ac:dyDescent="0.25">
      <c r="A22" s="1">
        <v>30986</v>
      </c>
      <c r="B22" s="13">
        <v>-1.6462999632023276E-2</v>
      </c>
      <c r="C22" s="13">
        <v>8.1189998185262086E-3</v>
      </c>
      <c r="D22" s="13">
        <v>4.2426999051682651E-2</v>
      </c>
      <c r="E22" s="13"/>
      <c r="G22" t="s">
        <v>16</v>
      </c>
      <c r="H22" s="14">
        <f>+_xlfn.STDEV.S(calculation!C212:C487)*SQRT(12)</f>
        <v>0.15711033529592444</v>
      </c>
    </row>
    <row r="23" spans="1:8" x14ac:dyDescent="0.25">
      <c r="A23" s="1">
        <v>31016</v>
      </c>
      <c r="B23" s="13">
        <v>6.4929998548701401E-3</v>
      </c>
      <c r="C23" s="13">
        <v>-6.2699998598545791E-3</v>
      </c>
      <c r="D23" s="13">
        <v>1.7887999600172042E-2</v>
      </c>
      <c r="E23" s="13"/>
      <c r="G23" t="s">
        <v>17</v>
      </c>
      <c r="H23" s="14">
        <f>+_xlfn.STDEV.S(calculation!D212:D487)*SQRT(12)</f>
        <v>3.9647414358775682E-2</v>
      </c>
    </row>
    <row r="24" spans="1:8" x14ac:dyDescent="0.25">
      <c r="A24" s="1">
        <v>31047</v>
      </c>
      <c r="B24" s="13">
        <v>1.3421999699994922E-2</v>
      </c>
      <c r="C24" s="13">
        <v>1.8275999591499566E-2</v>
      </c>
      <c r="D24" s="13">
        <v>1.4606999673508109E-2</v>
      </c>
      <c r="E24" s="13"/>
    </row>
    <row r="25" spans="1:8" x14ac:dyDescent="0.25">
      <c r="A25" s="1">
        <v>31078</v>
      </c>
      <c r="B25" s="13">
        <v>8.1121998186781993E-2</v>
      </c>
      <c r="C25" s="13">
        <v>5.2614998823963102E-2</v>
      </c>
      <c r="D25" s="13">
        <v>2.276399949118495E-2</v>
      </c>
      <c r="E25" s="13"/>
      <c r="G25" t="s">
        <v>19</v>
      </c>
    </row>
    <row r="26" spans="1:8" x14ac:dyDescent="0.25">
      <c r="A26" s="1">
        <v>31106</v>
      </c>
      <c r="B26" s="13">
        <v>-2.6999999396502973E-5</v>
      </c>
      <c r="C26" s="13">
        <v>-5.0699998866766689E-4</v>
      </c>
      <c r="D26" s="13">
        <v>-2.0453999542817472E-2</v>
      </c>
      <c r="E26" s="13"/>
      <c r="G26" t="s">
        <v>20</v>
      </c>
    </row>
    <row r="27" spans="1:8" x14ac:dyDescent="0.25">
      <c r="A27" s="1">
        <v>31135</v>
      </c>
      <c r="B27" s="13">
        <v>6.8709998464211823E-3</v>
      </c>
      <c r="C27" s="13">
        <v>3.2188999280519784E-2</v>
      </c>
      <c r="D27" s="13">
        <v>2.038699954431504E-2</v>
      </c>
      <c r="E27" s="13"/>
      <c r="G27" s="5" t="s">
        <v>14</v>
      </c>
    </row>
    <row r="28" spans="1:8" x14ac:dyDescent="0.25">
      <c r="A28" s="1">
        <v>31167</v>
      </c>
      <c r="B28" s="13">
        <v>8.6109998075291506E-3</v>
      </c>
      <c r="C28" s="13">
        <v>-5.2139998834580181E-3</v>
      </c>
      <c r="D28" s="13">
        <v>2.0683999537676571E-2</v>
      </c>
      <c r="E28" s="13"/>
    </row>
    <row r="29" spans="1:8" x14ac:dyDescent="0.25">
      <c r="A29" s="1">
        <v>31198</v>
      </c>
      <c r="B29" s="13">
        <v>3.8325999143347139E-2</v>
      </c>
      <c r="C29" s="13">
        <v>4.8901998906955124E-2</v>
      </c>
      <c r="D29" s="13">
        <v>5.2256998831965031E-2</v>
      </c>
      <c r="E29" s="13"/>
      <c r="G29" t="s">
        <v>15</v>
      </c>
      <c r="H29" s="17">
        <f>+calculation!F496</f>
        <v>0.34650640682073891</v>
      </c>
    </row>
    <row r="30" spans="1:8" x14ac:dyDescent="0.25">
      <c r="A30" s="1">
        <v>31226</v>
      </c>
      <c r="B30" s="13">
        <v>-8.7009998055174939E-3</v>
      </c>
      <c r="C30" s="13">
        <v>1.5414999655447901E-2</v>
      </c>
      <c r="D30" s="13">
        <v>1.0571999763697385E-2</v>
      </c>
      <c r="E30" s="13"/>
      <c r="G30" t="s">
        <v>16</v>
      </c>
      <c r="H30" s="17">
        <f>+calculation!F497</f>
        <v>0.34729254708092194</v>
      </c>
    </row>
    <row r="31" spans="1:8" x14ac:dyDescent="0.25">
      <c r="A31" s="1">
        <v>31259</v>
      </c>
      <c r="B31" s="13">
        <v>2.4368999455310406E-2</v>
      </c>
      <c r="C31" s="13">
        <v>1.8151999594271183E-2</v>
      </c>
      <c r="D31" s="13">
        <v>-3.4869999220594767E-3</v>
      </c>
      <c r="E31" s="13"/>
      <c r="G31" t="s">
        <v>17</v>
      </c>
      <c r="H31" s="17">
        <f>+calculation!F498</f>
        <v>0.48942218299828633</v>
      </c>
    </row>
    <row r="32" spans="1:8" x14ac:dyDescent="0.25">
      <c r="A32" s="1">
        <v>31289</v>
      </c>
      <c r="B32" s="13">
        <v>1.4891999667137862E-2</v>
      </c>
      <c r="C32" s="13">
        <v>5.8359998695552348E-3</v>
      </c>
      <c r="D32" s="13">
        <v>1.8797999579831956E-2</v>
      </c>
      <c r="E32" s="13"/>
    </row>
    <row r="33" spans="1:11" x14ac:dyDescent="0.25">
      <c r="A33" s="1">
        <v>31320</v>
      </c>
      <c r="B33" s="13">
        <v>-6.6570998512022195E-2</v>
      </c>
      <c r="C33" s="13">
        <v>5.031999887526035E-3</v>
      </c>
      <c r="D33" s="13">
        <v>6.0309998651966448E-3</v>
      </c>
      <c r="E33" s="13"/>
    </row>
    <row r="34" spans="1:11" x14ac:dyDescent="0.25">
      <c r="A34" s="1">
        <v>31351</v>
      </c>
      <c r="B34" s="13">
        <v>1.6179999638348819E-2</v>
      </c>
      <c r="C34" s="13">
        <v>5.1375998851656911E-2</v>
      </c>
      <c r="D34" s="13">
        <v>2.0960999531485138E-2</v>
      </c>
      <c r="E34" s="13"/>
      <c r="G34" t="s">
        <v>21</v>
      </c>
    </row>
    <row r="35" spans="1:11" x14ac:dyDescent="0.25">
      <c r="A35" s="1">
        <v>31380</v>
      </c>
      <c r="B35" s="13">
        <v>6.8168998476304116E-2</v>
      </c>
      <c r="C35" s="13">
        <v>5.3541998803243035E-2</v>
      </c>
      <c r="D35" s="13">
        <v>2.4029999462887645E-2</v>
      </c>
      <c r="E35" s="13"/>
      <c r="G35" t="s">
        <v>22</v>
      </c>
    </row>
    <row r="36" spans="1:11" x14ac:dyDescent="0.25">
      <c r="A36" s="1">
        <v>31412</v>
      </c>
      <c r="B36" s="13">
        <v>1.519699966032058E-2</v>
      </c>
      <c r="C36" s="13">
        <v>4.4548999004252257E-2</v>
      </c>
      <c r="D36" s="13">
        <v>3.0566999316774309E-2</v>
      </c>
      <c r="E36" s="13"/>
      <c r="G36" t="s">
        <v>23</v>
      </c>
    </row>
    <row r="37" spans="1:11" x14ac:dyDescent="0.25">
      <c r="A37" s="1">
        <v>31443</v>
      </c>
      <c r="B37" s="13">
        <v>-1.9871999555826188E-2</v>
      </c>
      <c r="C37" s="13">
        <v>1.2630999717675149E-2</v>
      </c>
      <c r="D37" s="13">
        <v>5.5639998756349084E-3</v>
      </c>
      <c r="E37" s="13"/>
      <c r="G37" s="5" t="s">
        <v>24</v>
      </c>
    </row>
    <row r="38" spans="1:11" x14ac:dyDescent="0.25">
      <c r="A38" s="1">
        <v>31471</v>
      </c>
      <c r="B38" s="13">
        <v>4.5269998988136644E-3</v>
      </c>
      <c r="C38" s="13">
        <v>8.7853998036310069E-2</v>
      </c>
      <c r="D38" s="13">
        <v>3.9424999118782576E-2</v>
      </c>
      <c r="E38" s="13"/>
    </row>
    <row r="39" spans="1:11" x14ac:dyDescent="0.25">
      <c r="A39" s="1">
        <v>31502</v>
      </c>
      <c r="B39" s="13">
        <v>6.7030998501740394E-2</v>
      </c>
      <c r="C39" s="13">
        <v>9.5657997861877078E-2</v>
      </c>
      <c r="D39" s="13">
        <v>3.1055999305844306E-2</v>
      </c>
      <c r="E39" s="13"/>
      <c r="G39" t="s">
        <v>15</v>
      </c>
      <c r="H39" s="18">
        <f>+calculation!B501</f>
        <v>0.13912280831039972</v>
      </c>
    </row>
    <row r="40" spans="1:11" x14ac:dyDescent="0.25">
      <c r="A40" s="1">
        <v>31532</v>
      </c>
      <c r="B40" s="13">
        <v>1.037999976798892E-2</v>
      </c>
      <c r="C40" s="13">
        <v>2.5516999429650602E-2</v>
      </c>
      <c r="D40" s="13">
        <v>5.2989998815581203E-3</v>
      </c>
      <c r="E40" s="13"/>
      <c r="G40" t="s">
        <v>16</v>
      </c>
      <c r="H40" s="18">
        <f>+calculation!B502</f>
        <v>0.12320885037365428</v>
      </c>
    </row>
    <row r="41" spans="1:11" x14ac:dyDescent="0.25">
      <c r="A41" s="1">
        <v>31562</v>
      </c>
      <c r="B41" s="13">
        <v>1.3991999687254428E-2</v>
      </c>
      <c r="C41" s="13">
        <v>-4.7869998930022122E-3</v>
      </c>
      <c r="D41" s="13">
        <v>-1.911299957279116E-2</v>
      </c>
      <c r="E41" s="13"/>
      <c r="G41" t="s">
        <v>17</v>
      </c>
      <c r="H41" s="18">
        <f>+calculation!B503</f>
        <v>0.73766834131594616</v>
      </c>
    </row>
    <row r="42" spans="1:11" x14ac:dyDescent="0.25">
      <c r="A42" s="1">
        <v>31593</v>
      </c>
      <c r="B42" s="13">
        <v>-1.1681999738886952E-2</v>
      </c>
      <c r="C42" s="13">
        <v>3.8166999146901068E-2</v>
      </c>
      <c r="D42" s="13">
        <v>2.6176999414898455E-2</v>
      </c>
      <c r="E42" s="13"/>
    </row>
    <row r="43" spans="1:11" x14ac:dyDescent="0.25">
      <c r="A43" s="1">
        <v>31624</v>
      </c>
      <c r="B43" s="13">
        <v>-4.866999891214073E-2</v>
      </c>
      <c r="C43" s="13">
        <v>6.1269998630508783E-3</v>
      </c>
      <c r="D43" s="13">
        <v>8.8519998021423813E-3</v>
      </c>
      <c r="E43" s="13"/>
    </row>
    <row r="44" spans="1:11" x14ac:dyDescent="0.25">
      <c r="A44" s="1">
        <v>31653</v>
      </c>
      <c r="B44" s="13">
        <v>3.163899929281324E-2</v>
      </c>
      <c r="C44" s="13">
        <v>8.5471998089551929E-2</v>
      </c>
      <c r="D44" s="13">
        <v>2.4849999444559217E-2</v>
      </c>
      <c r="E44" s="13"/>
      <c r="G44" t="s">
        <v>25</v>
      </c>
      <c r="I44" s="7"/>
      <c r="J44" s="7"/>
      <c r="K44" s="7"/>
    </row>
    <row r="45" spans="1:11" x14ac:dyDescent="0.25">
      <c r="A45" s="1">
        <v>31685</v>
      </c>
      <c r="B45" s="13">
        <v>-1.6147999639064072E-2</v>
      </c>
      <c r="C45" s="13">
        <v>-4.1617999069765217E-2</v>
      </c>
      <c r="D45" s="13">
        <v>-9.8689997794106608E-3</v>
      </c>
      <c r="E45" s="13"/>
      <c r="I45" s="6"/>
      <c r="J45" s="6"/>
      <c r="K45" s="6"/>
    </row>
    <row r="46" spans="1:11" x14ac:dyDescent="0.25">
      <c r="A46" s="1">
        <v>31716</v>
      </c>
      <c r="B46" s="13">
        <v>2.0000999552942815E-2</v>
      </c>
      <c r="C46" s="13">
        <v>-1.9017999574914575E-2</v>
      </c>
      <c r="D46" s="13">
        <v>1.445599967688322E-2</v>
      </c>
      <c r="E46" s="13"/>
      <c r="I46" s="6"/>
      <c r="J46" s="6"/>
      <c r="K46" s="6"/>
    </row>
    <row r="47" spans="1:11" x14ac:dyDescent="0.25">
      <c r="A47" s="1">
        <v>31744</v>
      </c>
      <c r="B47" s="13">
        <v>2.6029999418184157E-3</v>
      </c>
      <c r="C47" s="13">
        <v>4.049599909484386E-2</v>
      </c>
      <c r="D47" s="13">
        <v>1.3989999687299132E-2</v>
      </c>
      <c r="E47" s="13"/>
      <c r="G47" t="s">
        <v>15</v>
      </c>
      <c r="H47" s="18">
        <f>+'quest 5 ans'!B2</f>
        <v>7.4228694196397216E-2</v>
      </c>
      <c r="I47" s="9"/>
      <c r="J47" s="9"/>
      <c r="K47" s="9"/>
    </row>
    <row r="48" spans="1:11" x14ac:dyDescent="0.25">
      <c r="A48" s="1">
        <v>31777</v>
      </c>
      <c r="B48" s="13">
        <v>6.3609998578205706E-3</v>
      </c>
      <c r="C48" s="13">
        <v>1.8175999593734744E-2</v>
      </c>
      <c r="D48" s="13">
        <v>3.7539999160915616E-3</v>
      </c>
      <c r="E48" s="13"/>
      <c r="G48" t="s">
        <v>16</v>
      </c>
      <c r="H48" s="18">
        <f>+'quest 5 ans'!B3</f>
        <v>8.0563248517659281E-2</v>
      </c>
    </row>
    <row r="49" spans="1:14" x14ac:dyDescent="0.25">
      <c r="A49" s="1">
        <v>31807</v>
      </c>
      <c r="B49" s="13">
        <v>9.218999793939292E-2</v>
      </c>
      <c r="C49" s="13">
        <v>0.11568499741423875</v>
      </c>
      <c r="D49" s="13">
        <v>1.4096999684907496E-2</v>
      </c>
      <c r="E49" s="13"/>
      <c r="G49" t="s">
        <v>17</v>
      </c>
      <c r="H49" s="18">
        <f>+'quest 5 ans'!B4</f>
        <v>3.3404324085709598E-2</v>
      </c>
    </row>
    <row r="50" spans="1:14" x14ac:dyDescent="0.25">
      <c r="A50" s="1">
        <v>31835</v>
      </c>
      <c r="B50" s="13">
        <v>4.4814998998306689E-2</v>
      </c>
      <c r="C50" s="13">
        <v>3.13479992993176E-2</v>
      </c>
      <c r="D50" s="13">
        <v>6.934999844990671E-3</v>
      </c>
      <c r="E50" s="13"/>
      <c r="I50" s="10"/>
      <c r="J50" s="10"/>
      <c r="K50" s="10"/>
    </row>
    <row r="51" spans="1:14" x14ac:dyDescent="0.25">
      <c r="A51" s="1">
        <v>31867</v>
      </c>
      <c r="B51" s="13">
        <v>6.8746998463384806E-2</v>
      </c>
      <c r="C51" s="13">
        <v>6.0302998652122922E-2</v>
      </c>
      <c r="D51" s="13">
        <v>-4.5079998992383474E-3</v>
      </c>
      <c r="E51" s="13"/>
      <c r="G51" t="s">
        <v>26</v>
      </c>
      <c r="I51" s="10"/>
    </row>
    <row r="52" spans="1:14" x14ac:dyDescent="0.25">
      <c r="A52" s="1">
        <v>31897</v>
      </c>
      <c r="B52" s="13">
        <v>-6.0779998641461138E-3</v>
      </c>
      <c r="C52" s="13">
        <v>5.710299872364849E-2</v>
      </c>
      <c r="D52" s="13">
        <v>-2.742099938709289E-2</v>
      </c>
      <c r="E52" s="13"/>
      <c r="I52" s="10"/>
    </row>
    <row r="53" spans="1:14" x14ac:dyDescent="0.25">
      <c r="A53" s="1">
        <v>31926</v>
      </c>
      <c r="B53" s="13">
        <v>-8.4749998105689891E-3</v>
      </c>
      <c r="C53" s="13">
        <v>-6.4999998547136774E-5</v>
      </c>
      <c r="D53" s="13">
        <v>-3.9119999125599861E-3</v>
      </c>
      <c r="E53" s="13"/>
      <c r="G53" t="s">
        <v>15</v>
      </c>
      <c r="H53" s="23">
        <f>+'quest 5 ans'!B7</f>
        <v>0.19613898109129824</v>
      </c>
    </row>
    <row r="54" spans="1:14" x14ac:dyDescent="0.25">
      <c r="A54" s="1">
        <v>31958</v>
      </c>
      <c r="B54" s="13">
        <v>1.4910999666713179E-2</v>
      </c>
      <c r="C54" s="13">
        <v>-2.0429999543353917E-3</v>
      </c>
      <c r="D54" s="13">
        <v>1.3762999692372978E-2</v>
      </c>
      <c r="E54" s="13"/>
      <c r="G54" t="s">
        <v>16</v>
      </c>
      <c r="H54" s="23">
        <f>+'quest 5 ans'!B8</f>
        <v>0.17131763444915998</v>
      </c>
      <c r="I54" s="7"/>
      <c r="J54" s="7"/>
      <c r="K54" s="7"/>
      <c r="L54" s="7"/>
      <c r="M54" s="7"/>
      <c r="N54" s="7"/>
    </row>
    <row r="55" spans="1:14" x14ac:dyDescent="0.25">
      <c r="A55" s="1">
        <v>31989</v>
      </c>
      <c r="B55" s="13">
        <v>7.7578998265974225E-2</v>
      </c>
      <c r="C55" s="13">
        <v>1.8508999586291611E-2</v>
      </c>
      <c r="D55" s="13">
        <v>-7.6799998283386226E-4</v>
      </c>
      <c r="E55" s="13"/>
      <c r="G55" t="s">
        <v>17</v>
      </c>
      <c r="H55" s="23">
        <f>+'quest 5 ans'!B9</f>
        <v>0.63254338445954172</v>
      </c>
      <c r="I55" s="8"/>
      <c r="J55" s="8"/>
      <c r="L55" s="11"/>
    </row>
    <row r="56" spans="1:14" x14ac:dyDescent="0.25">
      <c r="A56" s="1">
        <v>32020</v>
      </c>
      <c r="B56" s="13">
        <v>-9.1179997961968184E-3</v>
      </c>
      <c r="C56" s="13">
        <v>5.7638998711667951E-2</v>
      </c>
      <c r="D56" s="13">
        <v>-5.3509998803958295E-3</v>
      </c>
      <c r="E56" s="13"/>
      <c r="I56" s="8"/>
      <c r="J56" s="8"/>
      <c r="L56" s="11"/>
    </row>
    <row r="57" spans="1:14" x14ac:dyDescent="0.25">
      <c r="A57" s="1">
        <v>32050</v>
      </c>
      <c r="B57" s="13">
        <v>-2.2843999489396812E-2</v>
      </c>
      <c r="C57" s="13">
        <v>-1.8798999579809607E-2</v>
      </c>
      <c r="D57" s="13">
        <v>-2.1293999524042009E-2</v>
      </c>
      <c r="E57" s="13"/>
      <c r="I57" s="8"/>
      <c r="J57" s="8"/>
      <c r="L57" s="11"/>
    </row>
    <row r="58" spans="1:14" x14ac:dyDescent="0.25">
      <c r="A58" s="1">
        <v>32080</v>
      </c>
      <c r="B58" s="13">
        <v>-0.22629799494184552</v>
      </c>
      <c r="C58" s="13">
        <v>-0.17123999617248772</v>
      </c>
      <c r="D58" s="13">
        <v>3.5615999203920362E-2</v>
      </c>
      <c r="E58" s="13"/>
      <c r="I58" s="8"/>
      <c r="J58" s="8"/>
      <c r="L58" s="11"/>
    </row>
    <row r="59" spans="1:14" x14ac:dyDescent="0.25">
      <c r="A59" s="1">
        <v>32111</v>
      </c>
      <c r="B59" s="13">
        <v>-1.3555999696999787E-2</v>
      </c>
      <c r="C59" s="13">
        <v>-2.61509994154796E-2</v>
      </c>
      <c r="D59" s="13">
        <v>8.0099998209625482E-3</v>
      </c>
      <c r="E59" s="13"/>
      <c r="I59" s="8"/>
      <c r="J59" s="8"/>
      <c r="L59" s="11"/>
    </row>
    <row r="60" spans="1:14" x14ac:dyDescent="0.25">
      <c r="A60" s="1">
        <v>32142</v>
      </c>
      <c r="B60" s="13">
        <v>6.1009998636320235E-2</v>
      </c>
      <c r="C60" s="13">
        <v>4.1427999074012047E-2</v>
      </c>
      <c r="D60" s="13">
        <v>1.3621999695524575E-2</v>
      </c>
      <c r="E60" s="13"/>
      <c r="I60" s="8"/>
      <c r="J60" s="8"/>
      <c r="L60" s="11"/>
    </row>
    <row r="61" spans="1:14" x14ac:dyDescent="0.25">
      <c r="A61" s="1">
        <v>32171</v>
      </c>
      <c r="B61" s="13">
        <v>-3.2540999272651971E-2</v>
      </c>
      <c r="C61" s="13">
        <v>2.2598999494872988E-2</v>
      </c>
      <c r="D61" s="13">
        <v>3.5151999214291574E-2</v>
      </c>
      <c r="E61" s="13"/>
      <c r="I61" s="8"/>
      <c r="J61" s="8"/>
      <c r="L61" s="11"/>
    </row>
    <row r="62" spans="1:14" x14ac:dyDescent="0.25">
      <c r="A62" s="1">
        <v>32202</v>
      </c>
      <c r="B62" s="13">
        <v>4.8281998920813203E-2</v>
      </c>
      <c r="C62" s="13">
        <v>5.6254998742602765E-2</v>
      </c>
      <c r="D62" s="13">
        <v>1.1869999734684826E-2</v>
      </c>
      <c r="E62" s="13"/>
      <c r="I62" s="8"/>
      <c r="J62" s="8"/>
      <c r="L62" s="11"/>
    </row>
    <row r="63" spans="1:14" x14ac:dyDescent="0.25">
      <c r="A63" s="1">
        <v>32233</v>
      </c>
      <c r="B63" s="13">
        <v>3.3998999240063131E-2</v>
      </c>
      <c r="C63" s="13">
        <v>2.8478999363444748E-2</v>
      </c>
      <c r="D63" s="13">
        <v>-9.3849997902289029E-3</v>
      </c>
      <c r="E63" s="13"/>
      <c r="I63" s="8"/>
      <c r="J63" s="8"/>
      <c r="L63" s="11"/>
    </row>
    <row r="64" spans="1:14" x14ac:dyDescent="0.25">
      <c r="A64" s="1">
        <v>32262</v>
      </c>
      <c r="B64" s="13">
        <v>7.8399998247623455E-3</v>
      </c>
      <c r="C64" s="13">
        <v>1.0876999756880104E-2</v>
      </c>
      <c r="D64" s="13">
        <v>-5.3959998793900012E-3</v>
      </c>
      <c r="E64" s="13"/>
      <c r="I64" s="8"/>
      <c r="J64" s="8"/>
      <c r="L64" s="11"/>
    </row>
    <row r="65" spans="1:12" x14ac:dyDescent="0.25">
      <c r="A65" s="1">
        <v>32294</v>
      </c>
      <c r="B65" s="13">
        <v>-2.7112999393977225E-2</v>
      </c>
      <c r="C65" s="13">
        <v>-2.167399951554835E-2</v>
      </c>
      <c r="D65" s="13">
        <v>-6.7219998497515922E-3</v>
      </c>
      <c r="E65" s="13"/>
      <c r="I65" s="8"/>
      <c r="J65" s="8"/>
      <c r="L65" s="11"/>
    </row>
    <row r="66" spans="1:12" x14ac:dyDescent="0.25">
      <c r="A66" s="1">
        <v>32324</v>
      </c>
      <c r="B66" s="13">
        <v>5.9170998677425084E-2</v>
      </c>
      <c r="C66" s="13">
        <v>-3.1009999306872487E-3</v>
      </c>
      <c r="D66" s="13">
        <v>2.4125999460741877E-2</v>
      </c>
      <c r="E66" s="13"/>
      <c r="I66" s="8"/>
      <c r="J66" s="8"/>
      <c r="L66" s="11"/>
    </row>
    <row r="67" spans="1:12" x14ac:dyDescent="0.25">
      <c r="A67" s="1">
        <v>32353</v>
      </c>
      <c r="B67" s="13">
        <v>-1.8814999579451978E-2</v>
      </c>
      <c r="C67" s="13">
        <v>1.7097999617829918E-2</v>
      </c>
      <c r="D67" s="13">
        <v>-5.2449998827651138E-3</v>
      </c>
      <c r="E67" s="13"/>
      <c r="I67" s="8"/>
      <c r="J67" s="8"/>
      <c r="L67" s="11"/>
    </row>
    <row r="68" spans="1:12" x14ac:dyDescent="0.25">
      <c r="A68" s="1">
        <v>32386</v>
      </c>
      <c r="B68" s="13">
        <v>-2.692199939824641E-2</v>
      </c>
      <c r="C68" s="13">
        <v>-5.6613998734578494E-2</v>
      </c>
      <c r="D68" s="13">
        <v>2.6209999414160846E-3</v>
      </c>
      <c r="E68" s="13"/>
      <c r="I68" s="8"/>
      <c r="J68" s="8"/>
      <c r="L68" s="11"/>
    </row>
    <row r="69" spans="1:12" x14ac:dyDescent="0.25">
      <c r="A69" s="1">
        <v>32416</v>
      </c>
      <c r="B69" s="13">
        <v>-6.4199998565018168E-4</v>
      </c>
      <c r="C69" s="13">
        <v>4.062999909184873E-2</v>
      </c>
      <c r="D69" s="13">
        <v>2.2638999493978917E-2</v>
      </c>
      <c r="E69" s="13"/>
      <c r="I69" s="8"/>
      <c r="J69" s="8"/>
      <c r="L69" s="11"/>
    </row>
    <row r="70" spans="1:12" x14ac:dyDescent="0.25">
      <c r="A70" s="1">
        <v>32447</v>
      </c>
      <c r="B70" s="13">
        <v>3.4049999238923191E-2</v>
      </c>
      <c r="C70" s="13">
        <v>6.4773998552188281E-2</v>
      </c>
      <c r="D70" s="13">
        <v>1.882599957920611E-2</v>
      </c>
      <c r="E70" s="13"/>
      <c r="I70" s="8"/>
      <c r="J70" s="8"/>
      <c r="L70" s="11"/>
    </row>
    <row r="71" spans="1:12" x14ac:dyDescent="0.25">
      <c r="A71" s="1">
        <v>32477</v>
      </c>
      <c r="B71" s="13">
        <v>-2.9697999336197975E-2</v>
      </c>
      <c r="C71" s="13">
        <v>3.3110999259911476E-2</v>
      </c>
      <c r="D71" s="13">
        <v>-1.2147999728471042E-2</v>
      </c>
      <c r="E71" s="13"/>
      <c r="I71" s="8"/>
      <c r="J71" s="8"/>
      <c r="L71" s="11"/>
    </row>
    <row r="72" spans="1:12" x14ac:dyDescent="0.25">
      <c r="A72" s="1">
        <v>32507</v>
      </c>
      <c r="B72" s="13">
        <v>2.8927999353408812E-2</v>
      </c>
      <c r="C72" s="13">
        <v>7.3959998346865181E-3</v>
      </c>
      <c r="D72" s="13">
        <v>1.1259999748319388E-3</v>
      </c>
      <c r="E72" s="13"/>
      <c r="I72" s="8"/>
      <c r="J72" s="8"/>
      <c r="L72" s="11"/>
    </row>
    <row r="73" spans="1:12" x14ac:dyDescent="0.25">
      <c r="A73" s="1">
        <v>32539</v>
      </c>
      <c r="B73" s="13">
        <v>6.6875998505204912E-2</v>
      </c>
      <c r="C73" s="13">
        <v>3.4544999227859079E-2</v>
      </c>
      <c r="D73" s="13">
        <v>1.4387999678403139E-2</v>
      </c>
      <c r="E73" s="13"/>
      <c r="I73" s="8"/>
      <c r="J73" s="8"/>
      <c r="L73" s="11"/>
    </row>
    <row r="74" spans="1:12" x14ac:dyDescent="0.25">
      <c r="A74" s="1">
        <v>32567</v>
      </c>
      <c r="B74" s="13">
        <v>-1.2303999724984168E-2</v>
      </c>
      <c r="C74" s="13">
        <v>-7.878999823890627E-3</v>
      </c>
      <c r="D74" s="13">
        <v>-7.2479998379945754E-3</v>
      </c>
      <c r="E74" s="13"/>
      <c r="I74" s="8"/>
      <c r="J74" s="8"/>
      <c r="L74" s="11"/>
    </row>
    <row r="75" spans="1:12" x14ac:dyDescent="0.25">
      <c r="A75" s="1">
        <v>32598</v>
      </c>
      <c r="B75" s="13">
        <v>1.707999961823225E-3</v>
      </c>
      <c r="C75" s="13">
        <v>-8.0199998207390304E-3</v>
      </c>
      <c r="D75" s="13">
        <v>4.3239999033510687E-3</v>
      </c>
      <c r="E75" s="13"/>
      <c r="I75" s="8"/>
      <c r="J75" s="8"/>
      <c r="L75" s="11"/>
    </row>
    <row r="76" spans="1:12" x14ac:dyDescent="0.25">
      <c r="A76" s="1">
        <v>32626</v>
      </c>
      <c r="B76" s="13">
        <v>1.3860999690182509E-2</v>
      </c>
      <c r="C76" s="13">
        <v>2.1413999521359802E-2</v>
      </c>
      <c r="D76" s="13">
        <v>2.0925999532267453E-2</v>
      </c>
      <c r="E76" s="13"/>
      <c r="I76" s="8"/>
      <c r="J76" s="8"/>
      <c r="L76" s="11"/>
    </row>
    <row r="77" spans="1:12" x14ac:dyDescent="0.25">
      <c r="A77" s="1">
        <v>32659</v>
      </c>
      <c r="B77" s="13">
        <v>2.1940999509580436E-2</v>
      </c>
      <c r="C77" s="13">
        <v>-2.6118999416194857E-2</v>
      </c>
      <c r="D77" s="13">
        <v>2.6277999412640932E-2</v>
      </c>
      <c r="E77" s="13"/>
      <c r="I77" s="8"/>
      <c r="J77" s="8"/>
      <c r="L77" s="11"/>
    </row>
    <row r="78" spans="1:12" x14ac:dyDescent="0.25">
      <c r="A78" s="1">
        <v>32689</v>
      </c>
      <c r="B78" s="13">
        <v>1.4429999677464367E-2</v>
      </c>
      <c r="C78" s="13">
        <v>-1.2919999711215496E-2</v>
      </c>
      <c r="D78" s="13">
        <v>3.0447999319434167E-2</v>
      </c>
      <c r="E78" s="13"/>
      <c r="I78" s="8"/>
      <c r="J78" s="8"/>
      <c r="L78" s="11"/>
    </row>
    <row r="79" spans="1:12" x14ac:dyDescent="0.25">
      <c r="A79" s="1">
        <v>32720</v>
      </c>
      <c r="B79" s="13">
        <v>5.5782998753152783E-2</v>
      </c>
      <c r="C79" s="13">
        <v>0.11127099751289934</v>
      </c>
      <c r="D79" s="13">
        <v>2.1256999524869025E-2</v>
      </c>
      <c r="E79" s="13"/>
      <c r="I79" s="8"/>
      <c r="J79" s="8"/>
      <c r="L79" s="11"/>
    </row>
    <row r="80" spans="1:12" x14ac:dyDescent="0.25">
      <c r="A80" s="1">
        <v>32751</v>
      </c>
      <c r="B80" s="13">
        <v>9.9219997782260174E-3</v>
      </c>
      <c r="C80" s="13">
        <v>-2.5705999425426129E-2</v>
      </c>
      <c r="D80" s="13">
        <v>-1.4815999668836594E-2</v>
      </c>
      <c r="E80" s="13"/>
      <c r="I80" s="8"/>
      <c r="J80" s="8"/>
      <c r="L80" s="11"/>
    </row>
    <row r="81" spans="1:12" x14ac:dyDescent="0.25">
      <c r="A81" s="1">
        <v>32780</v>
      </c>
      <c r="B81" s="13">
        <v>-1.6731999626010657E-2</v>
      </c>
      <c r="C81" s="13">
        <v>2.6626999404840174E-2</v>
      </c>
      <c r="D81" s="13">
        <v>5.1179998856037854E-3</v>
      </c>
      <c r="E81" s="13"/>
      <c r="I81" s="8"/>
      <c r="J81" s="8"/>
      <c r="L81" s="11"/>
    </row>
    <row r="82" spans="1:12" x14ac:dyDescent="0.25">
      <c r="A82" s="1">
        <v>32812</v>
      </c>
      <c r="B82" s="13">
        <v>-6.1879998616874224E-3</v>
      </c>
      <c r="C82" s="13">
        <v>-3.4927999219298358E-2</v>
      </c>
      <c r="D82" s="13">
        <v>2.462299944963306E-2</v>
      </c>
      <c r="E82" s="13"/>
      <c r="I82" s="8"/>
      <c r="J82" s="8"/>
      <c r="L82" s="11"/>
    </row>
    <row r="83" spans="1:12" x14ac:dyDescent="0.25">
      <c r="A83" s="1">
        <v>32842</v>
      </c>
      <c r="B83" s="13">
        <v>6.1499998625367883E-3</v>
      </c>
      <c r="C83" s="13">
        <v>3.8284999144263566E-2</v>
      </c>
      <c r="D83" s="13">
        <v>9.5309997869655484E-3</v>
      </c>
      <c r="E83" s="13"/>
      <c r="I83" s="8"/>
      <c r="J83" s="8"/>
      <c r="L83" s="11"/>
    </row>
    <row r="84" spans="1:12" x14ac:dyDescent="0.25">
      <c r="A84" s="1">
        <v>32871</v>
      </c>
      <c r="B84" s="13">
        <v>6.8479998469352715E-3</v>
      </c>
      <c r="C84" s="13">
        <v>3.0533999317511915E-2</v>
      </c>
      <c r="D84" s="13">
        <v>2.6759999401867389E-3</v>
      </c>
      <c r="E84" s="13"/>
      <c r="I84" s="8"/>
      <c r="J84" s="8"/>
      <c r="L84" s="11"/>
    </row>
    <row r="85" spans="1:12" x14ac:dyDescent="0.25">
      <c r="A85" s="1">
        <v>32904</v>
      </c>
      <c r="B85" s="13">
        <v>-6.6829998506233099E-2</v>
      </c>
      <c r="C85" s="13">
        <v>-4.829599892050028E-2</v>
      </c>
      <c r="D85" s="13">
        <v>-1.1882999734394252E-2</v>
      </c>
      <c r="E85" s="13"/>
      <c r="I85" s="8"/>
      <c r="J85" s="8"/>
      <c r="L85" s="11"/>
    </row>
    <row r="86" spans="1:12" x14ac:dyDescent="0.25">
      <c r="A86" s="1">
        <v>32932</v>
      </c>
      <c r="B86" s="13">
        <v>-4.7779998932033774E-3</v>
      </c>
      <c r="C86" s="13">
        <v>-4.4541999004408722E-2</v>
      </c>
      <c r="D86" s="13">
        <v>3.2359999276697637E-3</v>
      </c>
      <c r="E86" s="13"/>
      <c r="I86" s="8"/>
      <c r="J86" s="8"/>
      <c r="L86" s="11"/>
    </row>
    <row r="87" spans="1:12" x14ac:dyDescent="0.25">
      <c r="A87" s="1">
        <v>32962</v>
      </c>
      <c r="B87" s="13">
        <v>-1.2801999713853002E-2</v>
      </c>
      <c r="C87" s="13">
        <v>-6.2163998610526322E-2</v>
      </c>
      <c r="D87" s="13">
        <v>7.3699998352676633E-4</v>
      </c>
      <c r="E87" s="13"/>
      <c r="I87" s="8"/>
      <c r="J87" s="8"/>
      <c r="L87" s="11"/>
    </row>
    <row r="88" spans="1:12" x14ac:dyDescent="0.25">
      <c r="A88" s="1">
        <v>32993</v>
      </c>
      <c r="B88" s="13">
        <v>-8.2041998166218405E-2</v>
      </c>
      <c r="C88" s="13">
        <v>-1.6327999635040759E-2</v>
      </c>
      <c r="D88" s="13">
        <v>-9.1619997952133419E-3</v>
      </c>
      <c r="E88" s="13"/>
      <c r="I88" s="8"/>
      <c r="J88" s="8"/>
      <c r="L88" s="11"/>
    </row>
    <row r="89" spans="1:12" x14ac:dyDescent="0.25">
      <c r="A89" s="1">
        <v>33024</v>
      </c>
      <c r="B89" s="13">
        <v>7.2133998387679463E-2</v>
      </c>
      <c r="C89" s="13">
        <v>0.10333699769023806</v>
      </c>
      <c r="D89" s="13">
        <v>2.9607999338209626E-2</v>
      </c>
      <c r="E89" s="13"/>
      <c r="I89" s="8"/>
      <c r="J89" s="8"/>
      <c r="L89" s="11"/>
    </row>
    <row r="90" spans="1:12" x14ac:dyDescent="0.25">
      <c r="A90" s="1">
        <v>33053</v>
      </c>
      <c r="B90" s="13">
        <v>-1.060899976287037E-2</v>
      </c>
      <c r="C90" s="13">
        <v>-8.9319998003542424E-3</v>
      </c>
      <c r="D90" s="13">
        <v>1.6044999641366305E-2</v>
      </c>
      <c r="E90" s="13"/>
      <c r="I90" s="8"/>
      <c r="J90" s="8"/>
      <c r="L90" s="11"/>
    </row>
    <row r="91" spans="1:12" x14ac:dyDescent="0.25">
      <c r="A91" s="1">
        <v>33085</v>
      </c>
      <c r="B91" s="13">
        <v>4.8529998915269974E-3</v>
      </c>
      <c r="C91" s="13">
        <v>7.2439998380839825E-3</v>
      </c>
      <c r="D91" s="13">
        <v>1.3832999690808355E-2</v>
      </c>
      <c r="E91" s="13"/>
      <c r="I91" s="8"/>
      <c r="J91" s="8"/>
      <c r="L91" s="11"/>
    </row>
    <row r="92" spans="1:12" x14ac:dyDescent="0.25">
      <c r="A92" s="1">
        <v>33116</v>
      </c>
      <c r="B92" s="13">
        <v>-6.0344998651184145E-2</v>
      </c>
      <c r="C92" s="13">
        <v>-9.5481997865810991E-2</v>
      </c>
      <c r="D92" s="13">
        <v>-1.3354999701492487E-2</v>
      </c>
      <c r="E92" s="13"/>
      <c r="I92" s="8"/>
      <c r="J92" s="8"/>
      <c r="L92" s="11"/>
    </row>
    <row r="93" spans="1:12" x14ac:dyDescent="0.25">
      <c r="A93" s="1">
        <v>33144</v>
      </c>
      <c r="B93" s="13">
        <v>-5.5852998751588168E-2</v>
      </c>
      <c r="C93" s="13">
        <v>-0.10754399759620428</v>
      </c>
      <c r="D93" s="13">
        <v>8.2729998150840398E-3</v>
      </c>
      <c r="E93" s="13"/>
      <c r="I93" s="8"/>
      <c r="J93" s="8"/>
      <c r="L93" s="11"/>
    </row>
    <row r="94" spans="1:12" x14ac:dyDescent="0.25">
      <c r="A94" s="1">
        <v>33177</v>
      </c>
      <c r="B94" s="13">
        <v>-2.4719999447464943E-2</v>
      </c>
      <c r="C94" s="13">
        <v>9.0985997966304411E-2</v>
      </c>
      <c r="D94" s="13">
        <v>1.2695999716222288E-2</v>
      </c>
      <c r="E94" s="13"/>
      <c r="I94" s="8"/>
      <c r="J94" s="8"/>
      <c r="L94" s="11"/>
    </row>
    <row r="95" spans="1:12" x14ac:dyDescent="0.25">
      <c r="A95" s="1">
        <v>33207</v>
      </c>
      <c r="B95" s="13">
        <v>2.2652999493665994E-2</v>
      </c>
      <c r="C95" s="13">
        <v>-1.8607999584078789E-2</v>
      </c>
      <c r="D95" s="13">
        <v>2.1525999518856406E-2</v>
      </c>
      <c r="E95" s="13"/>
      <c r="I95" s="8"/>
      <c r="J95" s="8"/>
      <c r="L95" s="11"/>
    </row>
    <row r="96" spans="1:12" x14ac:dyDescent="0.25">
      <c r="A96" s="1">
        <v>33238</v>
      </c>
      <c r="B96" s="13">
        <v>3.3543999250233172E-2</v>
      </c>
      <c r="C96" s="13">
        <v>1.8717999581620095E-2</v>
      </c>
      <c r="D96" s="13">
        <v>1.5580999651737511E-2</v>
      </c>
      <c r="E96" s="13"/>
      <c r="I96" s="8"/>
      <c r="J96" s="8"/>
      <c r="L96" s="11"/>
    </row>
    <row r="97" spans="1:12" x14ac:dyDescent="0.25">
      <c r="A97" s="1">
        <v>33269</v>
      </c>
      <c r="B97" s="13">
        <v>4.9739998888224364E-3</v>
      </c>
      <c r="C97" s="13">
        <v>3.4363999231904745E-2</v>
      </c>
      <c r="D97" s="13">
        <v>1.2361999723687768E-2</v>
      </c>
      <c r="E97" s="13"/>
      <c r="I97" s="8"/>
      <c r="J97" s="8"/>
      <c r="L97" s="11"/>
    </row>
    <row r="98" spans="1:12" x14ac:dyDescent="0.25">
      <c r="A98" s="1">
        <v>33297</v>
      </c>
      <c r="B98" s="13">
        <v>5.7857998706772926E-2</v>
      </c>
      <c r="C98" s="13">
        <v>9.0449997978284957E-2</v>
      </c>
      <c r="D98" s="13">
        <v>8.5359998092055332E-3</v>
      </c>
      <c r="E98" s="13"/>
      <c r="I98" s="8"/>
      <c r="J98" s="8"/>
      <c r="L98" s="11"/>
    </row>
    <row r="99" spans="1:12" x14ac:dyDescent="0.25">
      <c r="A99" s="1">
        <v>33326</v>
      </c>
      <c r="B99" s="13">
        <v>9.6259997848421337E-3</v>
      </c>
      <c r="C99" s="13">
        <v>-3.1330999299697578E-2</v>
      </c>
      <c r="D99" s="13">
        <v>6.8799998462200163E-3</v>
      </c>
      <c r="E99" s="13"/>
      <c r="I99" s="8"/>
      <c r="J99" s="8"/>
      <c r="L99" s="11"/>
    </row>
    <row r="100" spans="1:12" x14ac:dyDescent="0.25">
      <c r="A100" s="1">
        <v>33358</v>
      </c>
      <c r="B100" s="13">
        <v>-7.6669998286291964E-3</v>
      </c>
      <c r="C100" s="13">
        <v>5.9099998679012057E-3</v>
      </c>
      <c r="D100" s="13">
        <v>1.083299975786358E-2</v>
      </c>
      <c r="E100" s="13"/>
      <c r="I100" s="8"/>
      <c r="J100" s="8"/>
      <c r="L100" s="11"/>
    </row>
    <row r="101" spans="1:12" x14ac:dyDescent="0.25">
      <c r="A101" s="1">
        <v>33389</v>
      </c>
      <c r="B101" s="13">
        <v>2.2283999501913787E-2</v>
      </c>
      <c r="C101" s="13">
        <v>2.0739999536424875E-2</v>
      </c>
      <c r="D101" s="13">
        <v>5.8479998692870135E-3</v>
      </c>
      <c r="E101" s="13"/>
      <c r="I101" s="8"/>
      <c r="J101" s="8"/>
      <c r="L101" s="11"/>
    </row>
    <row r="102" spans="1:12" x14ac:dyDescent="0.25">
      <c r="A102" s="1">
        <v>33417</v>
      </c>
      <c r="B102" s="13">
        <v>-2.264399949386716E-2</v>
      </c>
      <c r="C102" s="13">
        <v>-6.3561998579278592E-2</v>
      </c>
      <c r="D102" s="13">
        <v>-5.0799998864531511E-4</v>
      </c>
      <c r="E102" s="13"/>
      <c r="I102" s="8"/>
      <c r="J102" s="8"/>
      <c r="L102" s="11"/>
    </row>
    <row r="103" spans="1:12" x14ac:dyDescent="0.25">
      <c r="A103" s="1">
        <v>33450</v>
      </c>
      <c r="B103" s="13">
        <v>2.1292999524064365E-2</v>
      </c>
      <c r="C103" s="13">
        <v>4.5229998989030719E-2</v>
      </c>
      <c r="D103" s="13">
        <v>1.3866999690048397E-2</v>
      </c>
      <c r="E103" s="13"/>
      <c r="I103" s="8"/>
      <c r="J103" s="8"/>
      <c r="L103" s="11"/>
    </row>
    <row r="104" spans="1:12" x14ac:dyDescent="0.25">
      <c r="A104" s="1">
        <v>33480</v>
      </c>
      <c r="B104" s="13">
        <v>-6.1619998622685669E-3</v>
      </c>
      <c r="C104" s="13">
        <v>-5.0909998862072826E-3</v>
      </c>
      <c r="D104" s="13">
        <v>2.1639999516308309E-2</v>
      </c>
      <c r="E104" s="13"/>
      <c r="I104" s="8"/>
      <c r="J104" s="8"/>
      <c r="L104" s="11"/>
    </row>
    <row r="105" spans="1:12" x14ac:dyDescent="0.25">
      <c r="A105" s="1">
        <v>33511</v>
      </c>
      <c r="B105" s="13">
        <v>-3.6956999173946681E-2</v>
      </c>
      <c r="C105" s="13">
        <v>2.4255999457836155E-2</v>
      </c>
      <c r="D105" s="13">
        <v>2.0262999547086658E-2</v>
      </c>
      <c r="E105" s="13"/>
      <c r="I105" s="8"/>
      <c r="J105" s="8"/>
      <c r="L105" s="11"/>
    </row>
    <row r="106" spans="1:12" x14ac:dyDescent="0.25">
      <c r="A106" s="1">
        <v>33542</v>
      </c>
      <c r="B106" s="13">
        <v>3.7745999156311154E-2</v>
      </c>
      <c r="C106" s="13">
        <v>1.4309999680146575E-2</v>
      </c>
      <c r="D106" s="13">
        <v>1.1133999751135706E-2</v>
      </c>
      <c r="E106" s="13"/>
      <c r="I106" s="8"/>
      <c r="J106" s="8"/>
      <c r="L106" s="11"/>
    </row>
    <row r="107" spans="1:12" x14ac:dyDescent="0.25">
      <c r="A107" s="1">
        <v>33571</v>
      </c>
      <c r="B107" s="13">
        <v>-1.9127999572455884E-2</v>
      </c>
      <c r="C107" s="13">
        <v>-4.5492998983152205E-2</v>
      </c>
      <c r="D107" s="13">
        <v>9.1689997950568803E-3</v>
      </c>
      <c r="E107" s="13"/>
      <c r="I107" s="8"/>
      <c r="J107" s="8"/>
      <c r="L107" s="11"/>
    </row>
    <row r="108" spans="1:12" x14ac:dyDescent="0.25">
      <c r="A108" s="1">
        <v>33603</v>
      </c>
      <c r="B108" s="13">
        <v>1.8514999586157498E-2</v>
      </c>
      <c r="C108" s="13">
        <v>7.0740998418815426E-2</v>
      </c>
      <c r="D108" s="13">
        <v>2.9697999336197975E-2</v>
      </c>
      <c r="E108" s="13"/>
      <c r="I108" s="8"/>
      <c r="J108" s="8"/>
      <c r="L108" s="11"/>
    </row>
    <row r="109" spans="1:12" x14ac:dyDescent="0.25">
      <c r="A109" s="1">
        <v>33634</v>
      </c>
      <c r="B109" s="13">
        <v>2.3846999466978012E-2</v>
      </c>
      <c r="C109" s="13">
        <v>-2.0378999544493855E-2</v>
      </c>
      <c r="D109" s="13">
        <v>-1.3603999695926905E-2</v>
      </c>
      <c r="E109" s="13"/>
      <c r="I109" s="8"/>
      <c r="J109" s="8"/>
      <c r="L109" s="11"/>
    </row>
    <row r="110" spans="1:12" x14ac:dyDescent="0.25">
      <c r="A110" s="1">
        <v>33662</v>
      </c>
      <c r="B110" s="13">
        <v>-3.9429999118670818E-3</v>
      </c>
      <c r="C110" s="13">
        <v>-1.916299957167357E-2</v>
      </c>
      <c r="D110" s="13">
        <v>6.501999854668975E-3</v>
      </c>
      <c r="E110" s="13"/>
      <c r="I110" s="8"/>
      <c r="J110" s="8"/>
      <c r="L110" s="11"/>
    </row>
    <row r="111" spans="1:12" x14ac:dyDescent="0.25">
      <c r="A111" s="1">
        <v>33694</v>
      </c>
      <c r="B111" s="13">
        <v>-4.7415998940169811E-2</v>
      </c>
      <c r="C111" s="13">
        <v>-4.9027998904138802E-2</v>
      </c>
      <c r="D111" s="13">
        <v>-5.6379998739808793E-3</v>
      </c>
      <c r="E111" s="13"/>
      <c r="I111" s="8"/>
      <c r="J111" s="8"/>
      <c r="L111" s="11"/>
    </row>
    <row r="112" spans="1:12" x14ac:dyDescent="0.25">
      <c r="A112" s="1">
        <v>33724</v>
      </c>
      <c r="B112" s="13">
        <v>-1.656999962963164E-2</v>
      </c>
      <c r="C112" s="13">
        <v>1.1876999734528363E-2</v>
      </c>
      <c r="D112" s="13">
        <v>7.2229998385533699E-3</v>
      </c>
      <c r="E112" s="13"/>
      <c r="I112" s="8"/>
      <c r="J112" s="8"/>
      <c r="L112" s="11"/>
    </row>
    <row r="113" spans="1:12" x14ac:dyDescent="0.25">
      <c r="A113" s="1">
        <v>33753</v>
      </c>
      <c r="B113" s="13">
        <v>9.6469997843727472E-3</v>
      </c>
      <c r="C113" s="13">
        <v>3.7737999156489968E-2</v>
      </c>
      <c r="D113" s="13">
        <v>1.8869999578222631E-2</v>
      </c>
      <c r="E113" s="13"/>
      <c r="I113" s="8"/>
      <c r="J113" s="8"/>
      <c r="L113" s="11"/>
    </row>
    <row r="114" spans="1:12" x14ac:dyDescent="0.25">
      <c r="A114" s="1">
        <v>33785</v>
      </c>
      <c r="B114" s="13">
        <v>-6.7999998480081558E-5</v>
      </c>
      <c r="C114" s="13">
        <v>-3.552899920586497E-2</v>
      </c>
      <c r="D114" s="13">
        <v>1.3761999692395331E-2</v>
      </c>
      <c r="E114" s="13"/>
      <c r="I114" s="8"/>
      <c r="J114" s="8"/>
      <c r="L114" s="11"/>
    </row>
    <row r="115" spans="1:12" x14ac:dyDescent="0.25">
      <c r="A115" s="1">
        <v>33816</v>
      </c>
      <c r="B115" s="13">
        <v>1.6447999632358552E-2</v>
      </c>
      <c r="C115" s="13">
        <v>4.4399999007582665E-4</v>
      </c>
      <c r="D115" s="13">
        <v>2.0401999543979765E-2</v>
      </c>
      <c r="E115" s="13"/>
      <c r="I115" s="8"/>
      <c r="J115" s="8"/>
      <c r="L115" s="11"/>
    </row>
    <row r="116" spans="1:12" x14ac:dyDescent="0.25">
      <c r="A116" s="1">
        <v>33847</v>
      </c>
      <c r="B116" s="13">
        <v>-1.1761999737098813E-2</v>
      </c>
      <c r="C116" s="13">
        <v>2.2193999503925442E-2</v>
      </c>
      <c r="D116" s="13">
        <v>1.0129999773576854E-2</v>
      </c>
      <c r="E116" s="13"/>
      <c r="I116" s="8"/>
      <c r="J116" s="8"/>
      <c r="L116" s="11"/>
    </row>
    <row r="117" spans="1:12" x14ac:dyDescent="0.25">
      <c r="A117" s="1">
        <v>33877</v>
      </c>
      <c r="B117" s="13">
        <v>-3.0867999310046437E-2</v>
      </c>
      <c r="C117" s="13">
        <v>-1.1230999748967588E-2</v>
      </c>
      <c r="D117" s="13">
        <v>1.187299973461777E-2</v>
      </c>
      <c r="E117" s="13"/>
      <c r="I117" s="8"/>
      <c r="J117" s="8"/>
      <c r="L117" s="11"/>
    </row>
    <row r="118" spans="1:12" x14ac:dyDescent="0.25">
      <c r="A118" s="1">
        <v>33907</v>
      </c>
      <c r="B118" s="13">
        <v>1.1594999740831554E-2</v>
      </c>
      <c r="C118" s="13">
        <v>-2.9084999349899592E-2</v>
      </c>
      <c r="D118" s="13">
        <v>-1.3276999703235925E-2</v>
      </c>
      <c r="E118" s="13"/>
      <c r="I118" s="8"/>
      <c r="J118" s="8"/>
      <c r="L118" s="11"/>
    </row>
    <row r="119" spans="1:12" x14ac:dyDescent="0.25">
      <c r="A119" s="1">
        <v>33938</v>
      </c>
      <c r="B119" s="13">
        <v>-1.5973999642953277E-2</v>
      </c>
      <c r="C119" s="13">
        <v>1.5892999644763768E-2</v>
      </c>
      <c r="D119" s="13">
        <v>2.2599999494850634E-4</v>
      </c>
      <c r="E119" s="13"/>
      <c r="I119" s="8"/>
      <c r="J119" s="8"/>
      <c r="L119" s="11"/>
    </row>
    <row r="120" spans="1:12" x14ac:dyDescent="0.25">
      <c r="A120" s="1">
        <v>33969</v>
      </c>
      <c r="B120" s="13">
        <v>2.0594999539665877E-2</v>
      </c>
      <c r="C120" s="13">
        <v>6.1119998633861541E-3</v>
      </c>
      <c r="D120" s="13">
        <v>1.5900999644584954E-2</v>
      </c>
      <c r="E120" s="13"/>
      <c r="I120" s="8"/>
      <c r="J120" s="8"/>
      <c r="L120" s="11"/>
    </row>
    <row r="121" spans="1:12" x14ac:dyDescent="0.25">
      <c r="A121" s="1">
        <v>33998</v>
      </c>
      <c r="B121" s="13">
        <v>-1.3421999699994922E-2</v>
      </c>
      <c r="C121" s="13">
        <v>1.4079999685287477E-3</v>
      </c>
      <c r="D121" s="13">
        <v>1.9175999571382999E-2</v>
      </c>
      <c r="E121" s="13"/>
      <c r="I121" s="8"/>
      <c r="J121" s="8"/>
      <c r="L121" s="11"/>
    </row>
    <row r="122" spans="1:12" x14ac:dyDescent="0.25">
      <c r="A122" s="1">
        <v>34026</v>
      </c>
      <c r="B122" s="13">
        <v>4.4235999011248354E-2</v>
      </c>
      <c r="C122" s="13">
        <v>2.1774999513290826E-2</v>
      </c>
      <c r="D122" s="13">
        <v>1.7504999608732759E-2</v>
      </c>
      <c r="E122" s="13"/>
      <c r="I122" s="8"/>
      <c r="J122" s="8"/>
      <c r="L122" s="11"/>
    </row>
    <row r="123" spans="1:12" x14ac:dyDescent="0.25">
      <c r="A123" s="1">
        <v>34059</v>
      </c>
      <c r="B123" s="13">
        <v>4.3673999023810028E-2</v>
      </c>
      <c r="C123" s="13">
        <v>5.6086998746357856E-2</v>
      </c>
      <c r="D123" s="13">
        <v>4.1669999068602919E-3</v>
      </c>
      <c r="E123" s="13"/>
      <c r="I123" s="8"/>
      <c r="J123" s="8"/>
      <c r="L123" s="11"/>
    </row>
    <row r="124" spans="1:12" x14ac:dyDescent="0.25">
      <c r="A124" s="1">
        <v>34089</v>
      </c>
      <c r="B124" s="13">
        <v>5.1900998839922254E-2</v>
      </c>
      <c r="C124" s="13">
        <v>4.4526999004743995E-2</v>
      </c>
      <c r="D124" s="13">
        <v>6.9629998443648221E-3</v>
      </c>
      <c r="E124" s="13"/>
      <c r="I124" s="8"/>
      <c r="J124" s="8"/>
      <c r="L124" s="11"/>
    </row>
    <row r="125" spans="1:12" x14ac:dyDescent="0.25">
      <c r="A125" s="1">
        <v>34120</v>
      </c>
      <c r="B125" s="13">
        <v>2.4612999449856579E-2</v>
      </c>
      <c r="C125" s="13">
        <v>2.1296999523974958E-2</v>
      </c>
      <c r="D125" s="13">
        <v>1.2729999715462327E-3</v>
      </c>
      <c r="E125" s="13"/>
      <c r="I125" s="8"/>
      <c r="J125" s="8"/>
      <c r="L125" s="11"/>
    </row>
    <row r="126" spans="1:12" x14ac:dyDescent="0.25">
      <c r="A126" s="1">
        <v>34150</v>
      </c>
      <c r="B126" s="13">
        <v>2.1554999518208204E-2</v>
      </c>
      <c r="C126" s="13">
        <v>-1.0085999774560333E-2</v>
      </c>
      <c r="D126" s="13">
        <v>1.8122999594919385E-2</v>
      </c>
      <c r="E126" s="13"/>
      <c r="I126" s="8"/>
      <c r="J126" s="8"/>
      <c r="L126" s="11"/>
    </row>
    <row r="127" spans="1:12" x14ac:dyDescent="0.25">
      <c r="A127" s="1">
        <v>34180</v>
      </c>
      <c r="B127" s="13">
        <v>2.1699999514967203E-4</v>
      </c>
      <c r="C127" s="13">
        <v>1.8913999577239157E-2</v>
      </c>
      <c r="D127" s="13">
        <v>5.6559998735785481E-3</v>
      </c>
      <c r="E127" s="13"/>
      <c r="I127" s="8"/>
      <c r="J127" s="8"/>
      <c r="L127" s="11"/>
    </row>
    <row r="128" spans="1:12" x14ac:dyDescent="0.25">
      <c r="A128" s="1">
        <v>34212</v>
      </c>
      <c r="B128" s="13">
        <v>4.2931999040395019E-2</v>
      </c>
      <c r="C128" s="13">
        <v>4.4184999012388287E-2</v>
      </c>
      <c r="D128" s="13">
        <v>1.7527999608218669E-2</v>
      </c>
      <c r="E128" s="13"/>
      <c r="I128" s="8"/>
      <c r="J128" s="8"/>
      <c r="L128" s="11"/>
    </row>
    <row r="129" spans="1:12" x14ac:dyDescent="0.25">
      <c r="A129" s="1">
        <v>34242</v>
      </c>
      <c r="B129" s="13">
        <v>-3.5513999206200242E-2</v>
      </c>
      <c r="C129" s="13">
        <v>-2.0080999551154676E-2</v>
      </c>
      <c r="D129" s="13">
        <v>2.7469999385997652E-3</v>
      </c>
      <c r="E129" s="13"/>
      <c r="I129" s="8"/>
      <c r="J129" s="8"/>
      <c r="L129" s="11"/>
    </row>
    <row r="130" spans="1:12" x14ac:dyDescent="0.25">
      <c r="A130" s="1">
        <v>34271</v>
      </c>
      <c r="B130" s="13">
        <v>6.6387998516112559E-2</v>
      </c>
      <c r="C130" s="13">
        <v>2.5919999420642853E-2</v>
      </c>
      <c r="D130" s="13">
        <v>3.7369999164715405E-3</v>
      </c>
      <c r="E130" s="13"/>
      <c r="I130" s="8"/>
      <c r="J130" s="8"/>
      <c r="L130" s="11"/>
    </row>
    <row r="131" spans="1:12" x14ac:dyDescent="0.25">
      <c r="A131" s="1">
        <v>34303</v>
      </c>
      <c r="B131" s="13">
        <v>-1.7701999604329468E-2</v>
      </c>
      <c r="C131" s="13">
        <v>-5.8143998700380325E-2</v>
      </c>
      <c r="D131" s="13">
        <v>-8.5069998098537322E-3</v>
      </c>
      <c r="E131" s="13"/>
      <c r="I131" s="8"/>
      <c r="J131" s="8"/>
      <c r="L131" s="11"/>
    </row>
    <row r="132" spans="1:12" x14ac:dyDescent="0.25">
      <c r="A132" s="1">
        <v>34334</v>
      </c>
      <c r="B132" s="13">
        <v>3.3782999244891108E-2</v>
      </c>
      <c r="C132" s="13">
        <v>4.7261998943611987E-2</v>
      </c>
      <c r="D132" s="13">
        <v>5.4199998788535602E-3</v>
      </c>
      <c r="E132" s="13"/>
      <c r="I132" s="8"/>
      <c r="J132" s="8"/>
      <c r="L132" s="11"/>
    </row>
    <row r="133" spans="1:12" x14ac:dyDescent="0.25">
      <c r="A133" s="1">
        <v>34365</v>
      </c>
      <c r="B133" s="13">
        <v>5.4014998792670674E-2</v>
      </c>
      <c r="C133" s="13">
        <v>6.4343998561799523E-2</v>
      </c>
      <c r="D133" s="13">
        <v>1.3501999698206783E-2</v>
      </c>
      <c r="E133" s="13"/>
      <c r="I133" s="8"/>
      <c r="J133" s="8"/>
      <c r="L133" s="11"/>
    </row>
    <row r="134" spans="1:12" x14ac:dyDescent="0.25">
      <c r="A134" s="1">
        <v>34393</v>
      </c>
      <c r="B134" s="13">
        <v>-2.8762999357096853E-2</v>
      </c>
      <c r="C134" s="13">
        <v>-1.447399967648089E-2</v>
      </c>
      <c r="D134" s="13">
        <v>-1.737299961168319E-2</v>
      </c>
      <c r="E134" s="13"/>
      <c r="I134" s="8"/>
      <c r="J134" s="8"/>
      <c r="L134" s="11"/>
    </row>
    <row r="135" spans="1:12" x14ac:dyDescent="0.25">
      <c r="A135" s="1">
        <v>34424</v>
      </c>
      <c r="B135" s="13">
        <v>-2.1297999523952602E-2</v>
      </c>
      <c r="C135" s="13">
        <v>-4.4680999001301826E-2</v>
      </c>
      <c r="D135" s="13">
        <v>-2.4653999448940155E-2</v>
      </c>
      <c r="E135" s="13"/>
      <c r="I135" s="8"/>
      <c r="J135" s="8"/>
      <c r="L135" s="11"/>
    </row>
    <row r="136" spans="1:12" x14ac:dyDescent="0.25">
      <c r="A136" s="1">
        <v>34453</v>
      </c>
      <c r="B136" s="13">
        <v>-1.4434999677352607E-2</v>
      </c>
      <c r="C136" s="13">
        <v>2.9278999345563352E-2</v>
      </c>
      <c r="D136" s="13">
        <v>-7.9849998215213418E-3</v>
      </c>
      <c r="E136" s="13"/>
      <c r="I136" s="8"/>
      <c r="J136" s="8"/>
      <c r="L136" s="11"/>
    </row>
    <row r="137" spans="1:12" x14ac:dyDescent="0.25">
      <c r="A137" s="1">
        <v>34485</v>
      </c>
      <c r="B137" s="13">
        <v>1.3978999687545001E-2</v>
      </c>
      <c r="C137" s="13">
        <v>9.8799997791647917E-4</v>
      </c>
      <c r="D137" s="13">
        <v>-1.3999999687075616E-4</v>
      </c>
      <c r="E137" s="13"/>
      <c r="I137" s="8"/>
      <c r="J137" s="8"/>
      <c r="L137" s="11"/>
    </row>
    <row r="138" spans="1:12" x14ac:dyDescent="0.25">
      <c r="A138" s="1">
        <v>34515</v>
      </c>
      <c r="B138" s="13">
        <v>-6.9686998442374165E-2</v>
      </c>
      <c r="C138" s="13">
        <v>-4.4019999016076325E-3</v>
      </c>
      <c r="D138" s="13">
        <v>-2.2099999506026507E-3</v>
      </c>
      <c r="E138" s="13"/>
      <c r="I138" s="8"/>
      <c r="J138" s="8"/>
      <c r="L138" s="11"/>
    </row>
    <row r="139" spans="1:12" x14ac:dyDescent="0.25">
      <c r="A139" s="1">
        <v>34544</v>
      </c>
      <c r="B139" s="13">
        <v>3.8188999146409337E-2</v>
      </c>
      <c r="C139" s="13">
        <v>1.7392999611236155E-2</v>
      </c>
      <c r="D139" s="13">
        <v>1.9862999556027352E-2</v>
      </c>
      <c r="E139" s="13"/>
      <c r="I139" s="8"/>
      <c r="J139" s="8"/>
      <c r="L139" s="11"/>
    </row>
    <row r="140" spans="1:12" x14ac:dyDescent="0.25">
      <c r="A140" s="1">
        <v>34577</v>
      </c>
      <c r="B140" s="13">
        <v>4.0806999087892475E-2</v>
      </c>
      <c r="C140" s="13">
        <v>2.8518999362550677E-2</v>
      </c>
      <c r="D140" s="13">
        <v>1.2409999722614886E-3</v>
      </c>
      <c r="E140" s="13"/>
      <c r="I140" s="8"/>
      <c r="J140" s="8"/>
      <c r="L140" s="11"/>
    </row>
    <row r="141" spans="1:12" x14ac:dyDescent="0.25">
      <c r="A141" s="1">
        <v>34607</v>
      </c>
      <c r="B141" s="13">
        <v>1.0759999759495258E-3</v>
      </c>
      <c r="C141" s="13">
        <v>-2.7852999377436936E-2</v>
      </c>
      <c r="D141" s="13">
        <v>-1.4717999671027064E-2</v>
      </c>
      <c r="E141" s="13"/>
      <c r="I141" s="8"/>
      <c r="J141" s="8"/>
      <c r="L141" s="11"/>
    </row>
    <row r="142" spans="1:12" x14ac:dyDescent="0.25">
      <c r="A142" s="1">
        <v>34638</v>
      </c>
      <c r="B142" s="13">
        <v>-1.4360999679006635E-2</v>
      </c>
      <c r="C142" s="13">
        <v>2.6780999401398005E-2</v>
      </c>
      <c r="D142" s="13">
        <v>-8.9099998008459807E-4</v>
      </c>
      <c r="E142" s="13"/>
      <c r="I142" s="8"/>
      <c r="J142" s="8"/>
      <c r="L142" s="11"/>
    </row>
    <row r="143" spans="1:12" x14ac:dyDescent="0.25">
      <c r="A143" s="1">
        <v>34668</v>
      </c>
      <c r="B143" s="13">
        <v>-4.6191998967528347E-2</v>
      </c>
      <c r="C143" s="13">
        <v>-4.4959998995065691E-2</v>
      </c>
      <c r="D143" s="13">
        <v>-2.2209999503567815E-3</v>
      </c>
      <c r="E143" s="13"/>
      <c r="I143" s="8"/>
      <c r="J143" s="8"/>
      <c r="L143" s="11"/>
    </row>
    <row r="144" spans="1:12" x14ac:dyDescent="0.25">
      <c r="A144" s="1">
        <v>34698</v>
      </c>
      <c r="B144" s="13">
        <v>2.9421999342367056E-2</v>
      </c>
      <c r="C144" s="13">
        <v>8.0009998211637151E-3</v>
      </c>
      <c r="D144" s="13">
        <v>6.9049998456612227E-3</v>
      </c>
      <c r="E144" s="13"/>
      <c r="I144" s="8"/>
      <c r="J144" s="8"/>
      <c r="L144" s="11"/>
    </row>
    <row r="145" spans="1:12" x14ac:dyDescent="0.25">
      <c r="A145" s="1">
        <v>34730</v>
      </c>
      <c r="B145" s="13">
        <v>-4.6536998959816993E-2</v>
      </c>
      <c r="C145" s="13">
        <v>-1.6586999629251659E-2</v>
      </c>
      <c r="D145" s="13">
        <v>1.9789999557659029E-2</v>
      </c>
      <c r="E145" s="13"/>
      <c r="I145" s="8"/>
      <c r="J145" s="8"/>
      <c r="L145" s="11"/>
    </row>
    <row r="146" spans="1:12" x14ac:dyDescent="0.25">
      <c r="A146" s="1">
        <v>34758</v>
      </c>
      <c r="B146" s="13">
        <v>2.6715999402850868E-2</v>
      </c>
      <c r="C146" s="13">
        <v>1.4399999678134918E-2</v>
      </c>
      <c r="D146" s="13">
        <v>2.3775999468564988E-2</v>
      </c>
      <c r="E146" s="13"/>
      <c r="I146" s="8"/>
      <c r="J146" s="8"/>
      <c r="L146" s="11"/>
    </row>
    <row r="147" spans="1:12" x14ac:dyDescent="0.25">
      <c r="A147" s="1">
        <v>34789</v>
      </c>
      <c r="B147" s="13">
        <v>4.5771998976916077E-2</v>
      </c>
      <c r="C147" s="13">
        <v>4.9456998894549908E-2</v>
      </c>
      <c r="D147" s="13">
        <v>6.134999862872065E-3</v>
      </c>
      <c r="E147" s="13"/>
      <c r="I147" s="8"/>
      <c r="J147" s="8"/>
      <c r="L147" s="11"/>
    </row>
    <row r="148" spans="1:12" x14ac:dyDescent="0.25">
      <c r="A148" s="1">
        <v>34817</v>
      </c>
      <c r="B148" s="13">
        <v>-7.8799998238682743E-3</v>
      </c>
      <c r="C148" s="13">
        <v>3.4442999230138958E-2</v>
      </c>
      <c r="D148" s="13">
        <v>1.3968999687768519E-2</v>
      </c>
      <c r="E148" s="13"/>
      <c r="I148" s="8"/>
      <c r="J148" s="8"/>
      <c r="L148" s="11"/>
    </row>
    <row r="149" spans="1:12" x14ac:dyDescent="0.25">
      <c r="A149" s="1">
        <v>34850</v>
      </c>
      <c r="B149" s="13">
        <v>4.0272999099828309E-2</v>
      </c>
      <c r="C149" s="13">
        <v>1.0203999771922826E-2</v>
      </c>
      <c r="D149" s="13">
        <v>3.8696999135054644E-2</v>
      </c>
      <c r="E149" s="13"/>
      <c r="I149" s="8"/>
      <c r="J149" s="8"/>
      <c r="L149" s="11"/>
    </row>
    <row r="150" spans="1:12" x14ac:dyDescent="0.25">
      <c r="A150" s="1">
        <v>34880</v>
      </c>
      <c r="B150" s="13">
        <v>2.1258999524824324E-2</v>
      </c>
      <c r="C150" s="13">
        <v>3.7699999157339331E-4</v>
      </c>
      <c r="D150" s="13">
        <v>7.3319998361170285E-3</v>
      </c>
      <c r="E150" s="13"/>
      <c r="I150" s="8"/>
      <c r="J150" s="8"/>
      <c r="L150" s="11"/>
    </row>
    <row r="151" spans="1:12" x14ac:dyDescent="0.25">
      <c r="A151" s="1">
        <v>34911</v>
      </c>
      <c r="B151" s="13">
        <v>2.0105999550595881E-2</v>
      </c>
      <c r="C151" s="13">
        <v>4.9501998893544077E-2</v>
      </c>
      <c r="D151" s="13">
        <v>-2.2329999500885606E-3</v>
      </c>
      <c r="E151" s="13"/>
      <c r="I151" s="8"/>
      <c r="J151" s="8"/>
      <c r="L151" s="11"/>
    </row>
    <row r="152" spans="1:12" x14ac:dyDescent="0.25">
      <c r="A152" s="1">
        <v>34942</v>
      </c>
      <c r="B152" s="13">
        <v>-1.9776999557949603E-2</v>
      </c>
      <c r="C152" s="13">
        <v>-2.2199999503791333E-2</v>
      </c>
      <c r="D152" s="13">
        <v>1.206899973023683E-2</v>
      </c>
      <c r="E152" s="13"/>
      <c r="I152" s="8"/>
      <c r="J152" s="8"/>
      <c r="L152" s="11"/>
    </row>
    <row r="153" spans="1:12" x14ac:dyDescent="0.25">
      <c r="A153" s="1">
        <v>34971</v>
      </c>
      <c r="B153" s="13">
        <v>5.6549998736008999E-3</v>
      </c>
      <c r="C153" s="13">
        <v>2.9821999333426358E-2</v>
      </c>
      <c r="D153" s="13">
        <v>9.7289997825399047E-3</v>
      </c>
      <c r="E153" s="13"/>
      <c r="I153" s="8"/>
      <c r="J153" s="8"/>
      <c r="L153" s="11"/>
    </row>
    <row r="154" spans="1:12" x14ac:dyDescent="0.25">
      <c r="A154" s="1">
        <v>35003</v>
      </c>
      <c r="B154" s="13">
        <v>-1.4345999679341912E-2</v>
      </c>
      <c r="C154" s="13">
        <v>-1.6478999631665645E-2</v>
      </c>
      <c r="D154" s="13">
        <v>1.3004999709315597E-2</v>
      </c>
      <c r="E154" s="13"/>
      <c r="I154" s="8"/>
      <c r="J154" s="8"/>
      <c r="L154" s="11"/>
    </row>
    <row r="155" spans="1:12" x14ac:dyDescent="0.25">
      <c r="A155" s="1">
        <v>35033</v>
      </c>
      <c r="B155" s="13">
        <v>4.7329998942092055E-2</v>
      </c>
      <c r="C155" s="13">
        <v>3.4859999220818283E-2</v>
      </c>
      <c r="D155" s="13">
        <v>1.4984999665059149E-2</v>
      </c>
      <c r="E155" s="13"/>
      <c r="I155" s="8"/>
      <c r="J155" s="8"/>
      <c r="L155" s="11"/>
    </row>
    <row r="156" spans="1:12" x14ac:dyDescent="0.25">
      <c r="A156" s="1">
        <v>35062</v>
      </c>
      <c r="B156" s="13">
        <v>1.388799968957901E-2</v>
      </c>
      <c r="C156" s="13">
        <v>2.9002999351732433E-2</v>
      </c>
      <c r="D156" s="13">
        <v>1.4033999686315655E-2</v>
      </c>
      <c r="E156" s="13"/>
    </row>
    <row r="157" spans="1:12" x14ac:dyDescent="0.25">
      <c r="A157" s="1">
        <v>35095</v>
      </c>
      <c r="B157" s="13">
        <v>5.4867998773604626E-2</v>
      </c>
      <c r="C157" s="13">
        <v>1.7311999613046646E-2</v>
      </c>
      <c r="D157" s="13">
        <v>6.6409998515620829E-3</v>
      </c>
      <c r="E157" s="13"/>
    </row>
    <row r="158" spans="1:12" x14ac:dyDescent="0.25">
      <c r="A158" s="1">
        <v>35124</v>
      </c>
      <c r="B158" s="13">
        <v>-5.4339998785406353E-3</v>
      </c>
      <c r="C158" s="13">
        <v>5.9229998676106335E-3</v>
      </c>
      <c r="D158" s="13">
        <v>-1.7381999611482023E-2</v>
      </c>
      <c r="E158" s="13"/>
    </row>
    <row r="159" spans="1:12" x14ac:dyDescent="0.25">
      <c r="A159" s="1">
        <v>35153</v>
      </c>
      <c r="B159" s="13">
        <v>1.0272999770380558E-2</v>
      </c>
      <c r="C159" s="13">
        <v>1.7588999606855213E-2</v>
      </c>
      <c r="D159" s="13">
        <v>-6.9509998446330434E-3</v>
      </c>
      <c r="E159" s="13"/>
    </row>
    <row r="160" spans="1:12" x14ac:dyDescent="0.25">
      <c r="A160" s="1">
        <v>35185</v>
      </c>
      <c r="B160" s="13">
        <v>3.6056999194063251E-2</v>
      </c>
      <c r="C160" s="13">
        <v>2.3494999474845825E-2</v>
      </c>
      <c r="D160" s="13">
        <v>-5.6239998742938042E-3</v>
      </c>
      <c r="E160" s="13"/>
    </row>
    <row r="161" spans="1:5" x14ac:dyDescent="0.25">
      <c r="A161" s="1">
        <v>35216</v>
      </c>
      <c r="B161" s="13">
        <v>2.0967999531328677E-2</v>
      </c>
      <c r="C161" s="13">
        <v>2.2949999487027529E-3</v>
      </c>
      <c r="D161" s="13">
        <v>-2.0309999546036126E-3</v>
      </c>
      <c r="E161" s="13"/>
    </row>
    <row r="162" spans="1:5" x14ac:dyDescent="0.25">
      <c r="A162" s="1">
        <v>35244</v>
      </c>
      <c r="B162" s="13">
        <v>-3.5959999196231364E-2</v>
      </c>
      <c r="C162" s="13">
        <v>5.5979998748749487E-3</v>
      </c>
      <c r="D162" s="13">
        <v>1.3428999699838459E-2</v>
      </c>
      <c r="E162" s="13"/>
    </row>
    <row r="163" spans="1:5" x14ac:dyDescent="0.25">
      <c r="A163" s="1">
        <v>35277</v>
      </c>
      <c r="B163" s="13">
        <v>-2.1988999508507551E-2</v>
      </c>
      <c r="C163" s="13">
        <v>-3.5605999204143882E-2</v>
      </c>
      <c r="D163" s="13">
        <v>2.7369999388232825E-3</v>
      </c>
      <c r="E163" s="13"/>
    </row>
    <row r="164" spans="1:5" x14ac:dyDescent="0.25">
      <c r="A164" s="1">
        <v>35307</v>
      </c>
      <c r="B164" s="13">
        <v>4.5002998994104565E-2</v>
      </c>
      <c r="C164" s="13">
        <v>1.1668999739177526E-2</v>
      </c>
      <c r="D164" s="13">
        <v>-1.6759999625384808E-3</v>
      </c>
      <c r="E164" s="13"/>
    </row>
    <row r="165" spans="1:5" x14ac:dyDescent="0.25">
      <c r="A165" s="1">
        <v>35338</v>
      </c>
      <c r="B165" s="13">
        <v>3.1133999304100872E-2</v>
      </c>
      <c r="C165" s="13">
        <v>3.9659999113529923E-2</v>
      </c>
      <c r="D165" s="13">
        <v>1.7426999610476196E-2</v>
      </c>
      <c r="E165" s="13"/>
    </row>
    <row r="166" spans="1:5" x14ac:dyDescent="0.25">
      <c r="A166" s="1">
        <v>35369</v>
      </c>
      <c r="B166" s="13">
        <v>5.9182998677156866E-2</v>
      </c>
      <c r="C166" s="13">
        <v>6.3859998572617762E-3</v>
      </c>
      <c r="D166" s="13">
        <v>2.2150999504886568E-2</v>
      </c>
      <c r="E166" s="13"/>
    </row>
    <row r="167" spans="1:5" x14ac:dyDescent="0.25">
      <c r="A167" s="1">
        <v>35398</v>
      </c>
      <c r="B167" s="13">
        <v>7.6686998285911981E-2</v>
      </c>
      <c r="C167" s="13">
        <v>5.6011998748034246E-2</v>
      </c>
      <c r="D167" s="13">
        <v>1.7128999617137017E-2</v>
      </c>
      <c r="E167" s="13"/>
    </row>
    <row r="168" spans="1:5" x14ac:dyDescent="0.25">
      <c r="A168" s="1">
        <v>35430</v>
      </c>
      <c r="B168" s="13">
        <v>-1.3089999707415699E-2</v>
      </c>
      <c r="C168" s="13">
        <v>-1.614499963913113E-2</v>
      </c>
      <c r="D168" s="13">
        <v>-9.2979997921735051E-3</v>
      </c>
      <c r="E168" s="13"/>
    </row>
    <row r="169" spans="1:5" x14ac:dyDescent="0.25">
      <c r="A169" s="1">
        <v>35461</v>
      </c>
      <c r="B169" s="13">
        <v>3.1705999291315672E-2</v>
      </c>
      <c r="C169" s="13">
        <v>1.1319999746978282E-2</v>
      </c>
      <c r="D169" s="13">
        <v>3.0619999315589668E-3</v>
      </c>
      <c r="E169" s="13"/>
    </row>
    <row r="170" spans="1:5" x14ac:dyDescent="0.25">
      <c r="A170" s="1">
        <v>35489</v>
      </c>
      <c r="B170" s="13">
        <v>9.2989997921511525E-3</v>
      </c>
      <c r="C170" s="13">
        <v>1.139099974539131E-2</v>
      </c>
      <c r="D170" s="13">
        <v>2.4879999443888664E-3</v>
      </c>
      <c r="E170" s="13"/>
    </row>
    <row r="171" spans="1:5" x14ac:dyDescent="0.25">
      <c r="A171" s="1">
        <v>35520</v>
      </c>
      <c r="B171" s="13">
        <v>-4.826399892121553E-2</v>
      </c>
      <c r="C171" s="13">
        <v>-1.8869999578222631E-2</v>
      </c>
      <c r="D171" s="13">
        <v>-1.1081999752297999E-2</v>
      </c>
      <c r="E171" s="13"/>
    </row>
    <row r="172" spans="1:5" x14ac:dyDescent="0.25">
      <c r="A172" s="1">
        <v>35550</v>
      </c>
      <c r="B172" s="13">
        <v>2.2251999502629044E-2</v>
      </c>
      <c r="C172" s="13">
        <v>3.2737999268248677E-2</v>
      </c>
      <c r="D172" s="13">
        <v>1.4968999665416776E-2</v>
      </c>
      <c r="E172" s="13"/>
    </row>
    <row r="173" spans="1:5" x14ac:dyDescent="0.25">
      <c r="A173" s="1">
        <v>35580</v>
      </c>
      <c r="B173" s="13">
        <v>6.9541998445615177E-2</v>
      </c>
      <c r="C173" s="13">
        <v>6.3088998589850967E-2</v>
      </c>
      <c r="D173" s="13">
        <v>9.4529997887089854E-3</v>
      </c>
      <c r="E173" s="13"/>
    </row>
    <row r="174" spans="1:5" x14ac:dyDescent="0.25">
      <c r="A174" s="1">
        <v>35611</v>
      </c>
      <c r="B174" s="13">
        <v>1.0667999761551618E-2</v>
      </c>
      <c r="C174" s="13">
        <v>5.0550998870097105E-2</v>
      </c>
      <c r="D174" s="13">
        <v>1.1868999734707177E-2</v>
      </c>
      <c r="E174" s="13"/>
    </row>
    <row r="175" spans="1:5" x14ac:dyDescent="0.25">
      <c r="A175" s="1">
        <v>35642</v>
      </c>
      <c r="B175" s="13">
        <v>6.9000998457707463E-2</v>
      </c>
      <c r="C175" s="13">
        <v>4.5933998973295094E-2</v>
      </c>
      <c r="D175" s="13">
        <v>2.6966999397240579E-2</v>
      </c>
      <c r="E175" s="13"/>
    </row>
    <row r="176" spans="1:5" x14ac:dyDescent="0.25">
      <c r="A176" s="1">
        <v>35671</v>
      </c>
      <c r="B176" s="13">
        <v>-3.742199916355312E-2</v>
      </c>
      <c r="C176" s="13">
        <v>-6.6837998506054278E-2</v>
      </c>
      <c r="D176" s="13">
        <v>-8.5299998093396421E-3</v>
      </c>
      <c r="E176" s="13"/>
    </row>
    <row r="177" spans="1:5" x14ac:dyDescent="0.25">
      <c r="A177" s="1">
        <v>35703</v>
      </c>
      <c r="B177" s="13">
        <v>6.6874998505227268E-2</v>
      </c>
      <c r="C177" s="13">
        <v>5.4808998774923387E-2</v>
      </c>
      <c r="D177" s="13">
        <v>1.4747999670356513E-2</v>
      </c>
      <c r="E177" s="13"/>
    </row>
    <row r="178" spans="1:5" x14ac:dyDescent="0.25">
      <c r="A178" s="1">
        <v>35734</v>
      </c>
      <c r="B178" s="13">
        <v>-2.7376999388076362E-2</v>
      </c>
      <c r="C178" s="13">
        <v>-5.3203998810797931E-2</v>
      </c>
      <c r="D178" s="13">
        <v>1.4506999675743282E-2</v>
      </c>
      <c r="E178" s="13"/>
    </row>
    <row r="179" spans="1:5" x14ac:dyDescent="0.25">
      <c r="A179" s="1">
        <v>35762</v>
      </c>
      <c r="B179" s="13">
        <v>-4.6865998952463274E-2</v>
      </c>
      <c r="C179" s="13">
        <v>1.7634999605827033E-2</v>
      </c>
      <c r="D179" s="13">
        <v>4.6049998970702291E-3</v>
      </c>
      <c r="E179" s="13"/>
    </row>
    <row r="180" spans="1:5" x14ac:dyDescent="0.25">
      <c r="A180" s="1">
        <v>35795</v>
      </c>
      <c r="B180" s="13">
        <v>3.0654999314807356E-2</v>
      </c>
      <c r="C180" s="13">
        <v>1.2086999729834498E-2</v>
      </c>
      <c r="D180" s="13">
        <v>1.0067999774962663E-2</v>
      </c>
      <c r="E180" s="13"/>
    </row>
    <row r="181" spans="1:5" x14ac:dyDescent="0.25">
      <c r="A181" s="1">
        <v>35825</v>
      </c>
      <c r="B181" s="13">
        <v>9.3699997905641796E-4</v>
      </c>
      <c r="C181" s="13">
        <v>2.7144999393261971E-2</v>
      </c>
      <c r="D181" s="13">
        <v>1.283799971304834E-2</v>
      </c>
      <c r="E181" s="13"/>
    </row>
    <row r="182" spans="1:5" x14ac:dyDescent="0.25">
      <c r="A182" s="1">
        <v>35853</v>
      </c>
      <c r="B182" s="13">
        <v>5.9746998664550487E-2</v>
      </c>
      <c r="C182" s="13">
        <v>6.7615998488664619E-2</v>
      </c>
      <c r="D182" s="13">
        <v>-7.5299998316913851E-4</v>
      </c>
      <c r="E182" s="13"/>
    </row>
    <row r="183" spans="1:5" x14ac:dyDescent="0.25">
      <c r="A183" s="1">
        <v>35885</v>
      </c>
      <c r="B183" s="13">
        <v>6.7578998489491643E-2</v>
      </c>
      <c r="C183" s="13">
        <v>4.3164999035187064E-2</v>
      </c>
      <c r="D183" s="13">
        <v>3.4359999231994153E-3</v>
      </c>
      <c r="E183" s="13"/>
    </row>
    <row r="184" spans="1:5" x14ac:dyDescent="0.25">
      <c r="A184" s="1">
        <v>35915</v>
      </c>
      <c r="B184" s="13">
        <v>1.4788999669440092E-2</v>
      </c>
      <c r="C184" s="13">
        <v>9.859999779611826E-3</v>
      </c>
      <c r="D184" s="13">
        <v>5.2199998833239083E-3</v>
      </c>
      <c r="E184" s="13"/>
    </row>
    <row r="185" spans="1:5" x14ac:dyDescent="0.25">
      <c r="A185" s="1">
        <v>35944</v>
      </c>
      <c r="B185" s="13">
        <v>-9.3689997905865314E-3</v>
      </c>
      <c r="C185" s="13">
        <v>-1.1626999740116299E-2</v>
      </c>
      <c r="D185" s="13">
        <v>9.4859997879713776E-3</v>
      </c>
      <c r="E185" s="13"/>
    </row>
    <row r="186" spans="1:5" x14ac:dyDescent="0.25">
      <c r="A186" s="1">
        <v>35976</v>
      </c>
      <c r="B186" s="13">
        <v>-2.774299937989563E-2</v>
      </c>
      <c r="C186" s="13">
        <v>2.4507999452203513E-2</v>
      </c>
      <c r="D186" s="13">
        <v>8.4809998104348767E-3</v>
      </c>
      <c r="E186" s="13"/>
    </row>
    <row r="187" spans="1:5" x14ac:dyDescent="0.25">
      <c r="A187" s="1">
        <v>36007</v>
      </c>
      <c r="B187" s="13">
        <v>-5.8476998692937189E-2</v>
      </c>
      <c r="C187" s="13">
        <v>-1.9499999564141035E-3</v>
      </c>
      <c r="D187" s="13">
        <v>2.1269999524578453E-3</v>
      </c>
      <c r="E187" s="13"/>
    </row>
    <row r="188" spans="1:5" x14ac:dyDescent="0.25">
      <c r="A188" s="1">
        <v>36038</v>
      </c>
      <c r="B188" s="13">
        <v>-0.20123299550209195</v>
      </c>
      <c r="C188" s="13">
        <v>-0.13323499702196567</v>
      </c>
      <c r="D188" s="13">
        <v>1.6273999636247753E-2</v>
      </c>
      <c r="E188" s="13"/>
    </row>
    <row r="189" spans="1:5" x14ac:dyDescent="0.25">
      <c r="A189" s="1">
        <v>36068</v>
      </c>
      <c r="B189" s="13">
        <v>1.7388999611325562E-2</v>
      </c>
      <c r="C189" s="13">
        <v>1.7938999599032106E-2</v>
      </c>
      <c r="D189" s="13">
        <v>2.3415999476611615E-2</v>
      </c>
      <c r="E189" s="13"/>
    </row>
    <row r="190" spans="1:5" x14ac:dyDescent="0.25">
      <c r="A190" s="1">
        <v>36098</v>
      </c>
      <c r="B190" s="13">
        <v>0.1064709976201877</v>
      </c>
      <c r="C190" s="13">
        <v>8.9824997992254796E-2</v>
      </c>
      <c r="D190" s="13">
        <v>-5.2749998820945622E-3</v>
      </c>
      <c r="E190" s="13"/>
    </row>
    <row r="191" spans="1:5" x14ac:dyDescent="0.25">
      <c r="A191" s="1">
        <v>36129</v>
      </c>
      <c r="B191" s="13">
        <v>2.2982999486289915E-2</v>
      </c>
      <c r="C191" s="13">
        <v>5.9465998670831327E-2</v>
      </c>
      <c r="D191" s="13">
        <v>5.6629998734220865E-3</v>
      </c>
      <c r="E191" s="13"/>
    </row>
    <row r="192" spans="1:5" x14ac:dyDescent="0.25">
      <c r="A192" s="1">
        <v>36160</v>
      </c>
      <c r="B192" s="13">
        <v>2.4839999444782733E-2</v>
      </c>
      <c r="C192" s="13">
        <v>4.8590998913906509E-2</v>
      </c>
      <c r="D192" s="13">
        <v>3.0069999327883125E-3</v>
      </c>
      <c r="E192" s="13"/>
    </row>
    <row r="193" spans="1:5" x14ac:dyDescent="0.25">
      <c r="A193" s="1">
        <v>36189</v>
      </c>
      <c r="B193" s="13">
        <v>3.8105999148264527E-2</v>
      </c>
      <c r="C193" s="13">
        <v>2.1302999523840845E-2</v>
      </c>
      <c r="D193" s="13">
        <v>7.1369998404756186E-3</v>
      </c>
      <c r="E193" s="13"/>
    </row>
    <row r="194" spans="1:5" x14ac:dyDescent="0.25">
      <c r="A194" s="1">
        <v>36217</v>
      </c>
      <c r="B194" s="13">
        <v>-6.0861998639628288E-2</v>
      </c>
      <c r="C194" s="13">
        <v>-2.6733999402448534E-2</v>
      </c>
      <c r="D194" s="13">
        <v>-1.7456999609805644E-2</v>
      </c>
      <c r="E194" s="13"/>
    </row>
    <row r="195" spans="1:5" x14ac:dyDescent="0.25">
      <c r="A195" s="1">
        <v>36250</v>
      </c>
      <c r="B195" s="13">
        <v>4.7507998938113451E-2</v>
      </c>
      <c r="C195" s="13">
        <v>4.2779999043792483E-2</v>
      </c>
      <c r="D195" s="13">
        <v>5.5419998761266475E-3</v>
      </c>
      <c r="E195" s="13"/>
    </row>
    <row r="196" spans="1:5" x14ac:dyDescent="0.25">
      <c r="A196" s="1">
        <v>36280</v>
      </c>
      <c r="B196" s="13">
        <v>6.4122998566739267E-2</v>
      </c>
      <c r="C196" s="13">
        <v>3.9511999116837976E-2</v>
      </c>
      <c r="D196" s="13">
        <v>3.1679999291896821E-3</v>
      </c>
      <c r="E196" s="13"/>
    </row>
    <row r="197" spans="1:5" x14ac:dyDescent="0.25">
      <c r="A197" s="1">
        <v>36311</v>
      </c>
      <c r="B197" s="13">
        <v>-2.3262999480031427E-2</v>
      </c>
      <c r="C197" s="13">
        <v>-3.4759999223053457E-2</v>
      </c>
      <c r="D197" s="13">
        <v>-8.7589998042210942E-3</v>
      </c>
      <c r="E197" s="13"/>
    </row>
    <row r="198" spans="1:5" x14ac:dyDescent="0.25">
      <c r="A198" s="1">
        <v>36341</v>
      </c>
      <c r="B198" s="13">
        <v>2.6523999407142403E-2</v>
      </c>
      <c r="C198" s="13">
        <v>4.7279998943209646E-2</v>
      </c>
      <c r="D198" s="13">
        <v>-3.1859999287873505E-3</v>
      </c>
      <c r="E198" s="13"/>
    </row>
    <row r="199" spans="1:5" x14ac:dyDescent="0.25">
      <c r="A199" s="1">
        <v>36371</v>
      </c>
      <c r="B199" s="13">
        <v>1.0908999756164849E-2</v>
      </c>
      <c r="C199" s="13">
        <v>-3.2869999265298247E-3</v>
      </c>
      <c r="D199" s="13">
        <v>-4.2569999048486353E-3</v>
      </c>
      <c r="E199" s="13"/>
    </row>
    <row r="200" spans="1:5" x14ac:dyDescent="0.25">
      <c r="A200" s="1">
        <v>36403</v>
      </c>
      <c r="B200" s="13">
        <v>-1.4554999674670398E-2</v>
      </c>
      <c r="C200" s="13">
        <v>-1.4069999685510993E-3</v>
      </c>
      <c r="D200" s="13">
        <v>-5.0899998862296344E-4</v>
      </c>
      <c r="E200" s="13"/>
    </row>
    <row r="201" spans="1:5" x14ac:dyDescent="0.25">
      <c r="A201" s="1">
        <v>36433</v>
      </c>
      <c r="B201" s="13">
        <v>7.4999998323619361E-5</v>
      </c>
      <c r="C201" s="13">
        <v>-9.4359997890889648E-3</v>
      </c>
      <c r="D201" s="13">
        <v>1.1608999740518631E-2</v>
      </c>
      <c r="E201" s="13"/>
    </row>
    <row r="202" spans="1:5" x14ac:dyDescent="0.25">
      <c r="A202" s="1">
        <v>36462</v>
      </c>
      <c r="B202" s="13">
        <v>4.3692999023385345E-2</v>
      </c>
      <c r="C202" s="13">
        <v>5.155999884754419E-2</v>
      </c>
      <c r="D202" s="13">
        <v>3.6899999175220729E-3</v>
      </c>
      <c r="E202" s="13"/>
    </row>
    <row r="203" spans="1:5" x14ac:dyDescent="0.25">
      <c r="A203" s="1">
        <v>36494</v>
      </c>
      <c r="B203" s="13">
        <v>3.8158999147079889E-2</v>
      </c>
      <c r="C203" s="13">
        <v>2.8133999371156099E-2</v>
      </c>
      <c r="D203" s="13">
        <v>-7.199999839067459E-5</v>
      </c>
      <c r="E203" s="13"/>
    </row>
    <row r="204" spans="1:5" x14ac:dyDescent="0.25">
      <c r="A204" s="1">
        <v>36525</v>
      </c>
      <c r="B204" s="13">
        <v>0.12083299729917198</v>
      </c>
      <c r="C204" s="13">
        <v>8.0797998194023973E-2</v>
      </c>
      <c r="D204" s="13">
        <v>-4.8219998922199017E-3</v>
      </c>
      <c r="E204" s="13"/>
    </row>
    <row r="205" spans="1:5" x14ac:dyDescent="0.25">
      <c r="A205" s="1">
        <v>36556</v>
      </c>
      <c r="B205" s="13">
        <v>8.4729998106136926E-3</v>
      </c>
      <c r="C205" s="13">
        <v>-5.7731998709589241E-2</v>
      </c>
      <c r="D205" s="13">
        <v>-3.2739999268203974E-3</v>
      </c>
      <c r="E205" s="13"/>
    </row>
    <row r="206" spans="1:5" x14ac:dyDescent="0.25">
      <c r="A206" s="1">
        <v>36585</v>
      </c>
      <c r="B206" s="13">
        <v>7.7177998274937279E-2</v>
      </c>
      <c r="C206" s="13">
        <v>2.7309999389573932E-3</v>
      </c>
      <c r="D206" s="13">
        <v>1.2093999729678034E-2</v>
      </c>
      <c r="E206" s="13"/>
    </row>
    <row r="207" spans="1:5" x14ac:dyDescent="0.25">
      <c r="A207" s="1">
        <v>36616</v>
      </c>
      <c r="B207" s="13">
        <v>3.8248999145068227E-2</v>
      </c>
      <c r="C207" s="13">
        <v>6.9876998438127336E-2</v>
      </c>
      <c r="D207" s="13">
        <v>1.3173999705538153E-2</v>
      </c>
      <c r="E207" s="13"/>
    </row>
    <row r="208" spans="1:5" x14ac:dyDescent="0.25">
      <c r="A208" s="1">
        <v>36644</v>
      </c>
      <c r="B208" s="13">
        <v>-1.1752999737299978E-2</v>
      </c>
      <c r="C208" s="13">
        <v>-4.197699906174094E-2</v>
      </c>
      <c r="D208" s="13">
        <v>-2.8629999360069631E-3</v>
      </c>
      <c r="E208" s="13"/>
    </row>
    <row r="209" spans="1:5" x14ac:dyDescent="0.25">
      <c r="A209" s="1">
        <v>36677</v>
      </c>
      <c r="B209" s="13">
        <v>-9.3749997904524207E-3</v>
      </c>
      <c r="C209" s="13">
        <v>-2.4270999457500872E-2</v>
      </c>
      <c r="D209" s="13">
        <v>-4.5899998974055056E-4</v>
      </c>
      <c r="E209" s="13"/>
    </row>
    <row r="210" spans="1:5" x14ac:dyDescent="0.25">
      <c r="A210" s="1">
        <v>36707</v>
      </c>
      <c r="B210" s="13">
        <v>0.10370699768196791</v>
      </c>
      <c r="C210" s="13">
        <v>3.3912999241985382E-2</v>
      </c>
      <c r="D210" s="13">
        <v>2.0804999534972009E-2</v>
      </c>
      <c r="E210" s="13"/>
    </row>
    <row r="211" spans="1:5" x14ac:dyDescent="0.25">
      <c r="A211" s="1">
        <v>36738</v>
      </c>
      <c r="B211" s="13">
        <v>2.1053999529406429E-2</v>
      </c>
      <c r="C211" s="13">
        <v>-2.8346999366395179E-2</v>
      </c>
      <c r="D211" s="13">
        <v>9.0769997971132388E-3</v>
      </c>
      <c r="E211" s="13"/>
    </row>
    <row r="212" spans="1:5" x14ac:dyDescent="0.25">
      <c r="A212" s="1">
        <v>36769</v>
      </c>
      <c r="B212" s="13">
        <v>8.1845998170599343E-2</v>
      </c>
      <c r="C212" s="13">
        <v>3.2994999262504279E-2</v>
      </c>
      <c r="D212" s="13">
        <v>1.4493999676033854E-2</v>
      </c>
      <c r="E212" s="13"/>
    </row>
    <row r="213" spans="1:5" x14ac:dyDescent="0.25">
      <c r="A213" s="1">
        <v>36798</v>
      </c>
      <c r="B213" s="13">
        <v>-7.6185998297110202E-2</v>
      </c>
      <c r="C213" s="13">
        <v>-5.3137998812273143E-2</v>
      </c>
      <c r="D213" s="13">
        <v>6.2869998594745997E-3</v>
      </c>
      <c r="E213" s="13"/>
    </row>
    <row r="214" spans="1:5" x14ac:dyDescent="0.25">
      <c r="A214" s="1">
        <v>36830</v>
      </c>
      <c r="B214" s="13">
        <v>-7.0792998417653144E-2</v>
      </c>
      <c r="C214" s="13">
        <v>-1.7103999617695806E-2</v>
      </c>
      <c r="D214" s="13">
        <v>6.6169998520985238E-3</v>
      </c>
      <c r="E214" s="13"/>
    </row>
    <row r="215" spans="1:5" x14ac:dyDescent="0.25">
      <c r="A215" s="1">
        <v>36860</v>
      </c>
      <c r="B215" s="13">
        <v>-8.3957998123392455E-2</v>
      </c>
      <c r="C215" s="13">
        <v>-6.0691998643428093E-2</v>
      </c>
      <c r="D215" s="13">
        <v>1.6350999634526669E-2</v>
      </c>
      <c r="E215" s="13"/>
    </row>
    <row r="216" spans="1:5" x14ac:dyDescent="0.25">
      <c r="A216" s="1">
        <v>36889</v>
      </c>
      <c r="B216" s="13">
        <v>1.4350999679230154E-2</v>
      </c>
      <c r="C216" s="13">
        <v>1.5905999644473194E-2</v>
      </c>
      <c r="D216" s="13">
        <v>1.854999958537519E-2</v>
      </c>
      <c r="E216" s="13"/>
    </row>
    <row r="217" spans="1:5" x14ac:dyDescent="0.25">
      <c r="A217" s="1">
        <v>36922</v>
      </c>
      <c r="B217" s="13">
        <v>4.4078999014757571E-2</v>
      </c>
      <c r="C217" s="13">
        <v>1.9385999566689134E-2</v>
      </c>
      <c r="D217" s="13">
        <v>1.6353999634459614E-2</v>
      </c>
      <c r="E217" s="13"/>
    </row>
    <row r="218" spans="1:5" x14ac:dyDescent="0.25">
      <c r="A218" s="1">
        <v>36950</v>
      </c>
      <c r="B218" s="13">
        <v>-0.13265699703488501</v>
      </c>
      <c r="C218" s="13">
        <v>-8.4337998114898796E-2</v>
      </c>
      <c r="D218" s="13">
        <v>8.7109998052939779E-3</v>
      </c>
      <c r="E218" s="13"/>
    </row>
    <row r="219" spans="1:5" x14ac:dyDescent="0.25">
      <c r="A219" s="1">
        <v>36980</v>
      </c>
      <c r="B219" s="13">
        <v>-5.6210998743586246E-2</v>
      </c>
      <c r="C219" s="13">
        <v>-6.5557998534664513E-2</v>
      </c>
      <c r="D219" s="13">
        <v>5.0199998877942563E-3</v>
      </c>
      <c r="E219" s="13"/>
    </row>
    <row r="220" spans="1:5" x14ac:dyDescent="0.25">
      <c r="A220" s="1">
        <v>37011</v>
      </c>
      <c r="B220" s="13">
        <v>4.5012998993881045E-2</v>
      </c>
      <c r="C220" s="13">
        <v>7.4176998342014855E-2</v>
      </c>
      <c r="D220" s="13">
        <v>-4.1499999072402713E-3</v>
      </c>
      <c r="E220" s="13"/>
    </row>
    <row r="221" spans="1:5" x14ac:dyDescent="0.25">
      <c r="A221" s="1">
        <v>37042</v>
      </c>
      <c r="B221" s="13">
        <v>2.8316999367065727E-2</v>
      </c>
      <c r="C221" s="13">
        <v>-1.2396999722905457E-2</v>
      </c>
      <c r="D221" s="13">
        <v>6.031999865174293E-3</v>
      </c>
      <c r="E221" s="13"/>
    </row>
    <row r="222" spans="1:5" x14ac:dyDescent="0.25">
      <c r="A222" s="1">
        <v>37071</v>
      </c>
      <c r="B222" s="13">
        <v>-4.9978998882882292E-2</v>
      </c>
      <c r="C222" s="13">
        <v>-3.0975999307632444E-2</v>
      </c>
      <c r="D222" s="13">
        <v>3.7779999155551198E-3</v>
      </c>
      <c r="E222" s="13"/>
    </row>
    <row r="223" spans="1:5" x14ac:dyDescent="0.25">
      <c r="A223" s="1">
        <v>37103</v>
      </c>
      <c r="B223" s="13">
        <v>-5.4239998787641523E-3</v>
      </c>
      <c r="C223" s="13">
        <v>-1.31769997054711E-2</v>
      </c>
      <c r="D223" s="13">
        <v>2.235699950028211E-2</v>
      </c>
      <c r="E223" s="13"/>
    </row>
    <row r="224" spans="1:5" x14ac:dyDescent="0.25">
      <c r="A224" s="1">
        <v>37134</v>
      </c>
      <c r="B224" s="13">
        <v>-3.6552999182976782E-2</v>
      </c>
      <c r="C224" s="13">
        <v>-4.7865998930111529E-2</v>
      </c>
      <c r="D224" s="13">
        <v>1.1450999744050205E-2</v>
      </c>
      <c r="E224" s="13"/>
    </row>
    <row r="225" spans="1:5" x14ac:dyDescent="0.25">
      <c r="A225" s="1">
        <v>37162</v>
      </c>
      <c r="B225" s="13">
        <v>-7.3763998351246127E-2</v>
      </c>
      <c r="C225" s="13">
        <v>-8.8157998029515142E-2</v>
      </c>
      <c r="D225" s="13">
        <v>1.1652999739535153E-2</v>
      </c>
      <c r="E225" s="13"/>
    </row>
    <row r="226" spans="1:5" x14ac:dyDescent="0.25">
      <c r="A226" s="1">
        <v>37195</v>
      </c>
      <c r="B226" s="13">
        <v>7.8049998255446552E-3</v>
      </c>
      <c r="C226" s="13">
        <v>1.9312999568320811E-2</v>
      </c>
      <c r="D226" s="13">
        <v>2.0925999532267453E-2</v>
      </c>
      <c r="E226" s="13"/>
    </row>
    <row r="227" spans="1:5" x14ac:dyDescent="0.25">
      <c r="A227" s="1">
        <v>37225</v>
      </c>
      <c r="B227" s="13">
        <v>7.9555998221784829E-2</v>
      </c>
      <c r="C227" s="13">
        <v>5.9385998672619462E-2</v>
      </c>
      <c r="D227" s="13">
        <v>-1.3786999691836537E-2</v>
      </c>
      <c r="E227" s="13"/>
    </row>
    <row r="228" spans="1:5" x14ac:dyDescent="0.25">
      <c r="A228" s="1">
        <v>37256</v>
      </c>
      <c r="B228" s="13">
        <v>3.752899916116148E-2</v>
      </c>
      <c r="C228" s="13">
        <v>6.4239998564124103E-3</v>
      </c>
      <c r="D228" s="13">
        <v>-6.3499998580664394E-3</v>
      </c>
      <c r="E228" s="13"/>
    </row>
    <row r="229" spans="1:5" x14ac:dyDescent="0.25">
      <c r="A229" s="1">
        <v>37287</v>
      </c>
      <c r="B229" s="13">
        <v>-4.362999902479351E-3</v>
      </c>
      <c r="C229" s="13">
        <v>-3.0197999325022103E-2</v>
      </c>
      <c r="D229" s="13">
        <v>8.0949998190626496E-3</v>
      </c>
      <c r="E229" s="13"/>
    </row>
    <row r="230" spans="1:5" x14ac:dyDescent="0.25">
      <c r="A230" s="1">
        <v>37315</v>
      </c>
      <c r="B230" s="13">
        <v>-3.7099999170750383E-4</v>
      </c>
      <c r="C230" s="13">
        <v>-8.5099998097866777E-3</v>
      </c>
      <c r="D230" s="13">
        <v>9.6909997833892706E-3</v>
      </c>
      <c r="E230" s="13"/>
    </row>
    <row r="231" spans="1:5" x14ac:dyDescent="0.25">
      <c r="A231" s="1">
        <v>37344</v>
      </c>
      <c r="B231" s="13">
        <v>3.0146999326162039E-2</v>
      </c>
      <c r="C231" s="13">
        <v>4.4410999007336791E-2</v>
      </c>
      <c r="D231" s="13">
        <v>-1.6635999628156425E-2</v>
      </c>
      <c r="E231" s="13"/>
    </row>
    <row r="232" spans="1:5" x14ac:dyDescent="0.25">
      <c r="A232" s="1">
        <v>37376</v>
      </c>
      <c r="B232" s="13">
        <v>-2.33679994776845E-2</v>
      </c>
      <c r="C232" s="13">
        <v>-3.3610999248735604E-2</v>
      </c>
      <c r="D232" s="13">
        <v>1.9391999566555025E-2</v>
      </c>
      <c r="E232" s="13"/>
    </row>
    <row r="233" spans="1:5" x14ac:dyDescent="0.25">
      <c r="A233" s="1">
        <v>37407</v>
      </c>
      <c r="B233" s="13">
        <v>4.3499999027699228E-4</v>
      </c>
      <c r="C233" s="13">
        <v>2.2959999486804007E-3</v>
      </c>
      <c r="D233" s="13">
        <v>8.4969998100772499E-3</v>
      </c>
      <c r="E233" s="13"/>
    </row>
    <row r="234" spans="1:5" x14ac:dyDescent="0.25">
      <c r="A234" s="1">
        <v>37435</v>
      </c>
      <c r="B234" s="13">
        <v>-6.4552998557128011E-2</v>
      </c>
      <c r="C234" s="13">
        <v>-6.042499864939601E-2</v>
      </c>
      <c r="D234" s="13">
        <v>8.6469998067244883E-3</v>
      </c>
      <c r="E234" s="13"/>
    </row>
    <row r="235" spans="1:5" x14ac:dyDescent="0.25">
      <c r="A235" s="1">
        <v>37468</v>
      </c>
      <c r="B235" s="13">
        <v>-7.4676998330838976E-2</v>
      </c>
      <c r="C235" s="13">
        <v>-8.4195998118072754E-2</v>
      </c>
      <c r="D235" s="13">
        <v>1.2065999730303882E-2</v>
      </c>
      <c r="E235" s="13"/>
    </row>
    <row r="236" spans="1:5" x14ac:dyDescent="0.25">
      <c r="A236" s="1">
        <v>37498</v>
      </c>
      <c r="B236" s="13">
        <v>2.2149999504908918E-3</v>
      </c>
      <c r="C236" s="13">
        <v>2.1429999521002173E-3</v>
      </c>
      <c r="D236" s="13">
        <v>1.688399962261319E-2</v>
      </c>
      <c r="E236" s="13"/>
    </row>
    <row r="237" spans="1:5" x14ac:dyDescent="0.25">
      <c r="A237" s="1">
        <v>37529</v>
      </c>
      <c r="B237" s="13">
        <v>-6.2939998593181362E-2</v>
      </c>
      <c r="C237" s="13">
        <v>-0.1097429975470528</v>
      </c>
      <c r="D237" s="13">
        <v>1.619599963799119E-2</v>
      </c>
      <c r="E237" s="13"/>
    </row>
    <row r="238" spans="1:5" x14ac:dyDescent="0.25">
      <c r="A238" s="1">
        <v>37560</v>
      </c>
      <c r="B238" s="13">
        <v>1.2282999725453556E-2</v>
      </c>
      <c r="C238" s="13">
        <v>7.3963998346775764E-2</v>
      </c>
      <c r="D238" s="13">
        <v>-4.5549998981878163E-3</v>
      </c>
      <c r="E238" s="13"/>
    </row>
    <row r="239" spans="1:5" x14ac:dyDescent="0.25">
      <c r="A239" s="1">
        <v>37589</v>
      </c>
      <c r="B239" s="13">
        <v>5.276799882054329E-2</v>
      </c>
      <c r="C239" s="13">
        <v>5.4084998791106044E-2</v>
      </c>
      <c r="D239" s="13">
        <v>-2.6599999405443669E-4</v>
      </c>
      <c r="E239" s="13"/>
    </row>
    <row r="240" spans="1:5" x14ac:dyDescent="0.25">
      <c r="A240" s="1">
        <v>37621</v>
      </c>
      <c r="B240" s="13">
        <v>9.139999795705081E-3</v>
      </c>
      <c r="C240" s="13">
        <v>-4.8218998922221368E-2</v>
      </c>
      <c r="D240" s="13">
        <v>2.0655999538302421E-2</v>
      </c>
      <c r="E240" s="13"/>
    </row>
    <row r="241" spans="1:5" x14ac:dyDescent="0.25">
      <c r="A241" s="1">
        <v>37652</v>
      </c>
      <c r="B241" s="13">
        <v>-5.7599998712539666E-3</v>
      </c>
      <c r="C241" s="13">
        <v>-3.0219999324530362E-2</v>
      </c>
      <c r="D241" s="13">
        <v>8.539999809116125E-4</v>
      </c>
      <c r="E241" s="13"/>
    </row>
    <row r="242" spans="1:5" x14ac:dyDescent="0.25">
      <c r="A242" s="1">
        <v>37680</v>
      </c>
      <c r="B242" s="13">
        <v>-6.7899998482316736E-4</v>
      </c>
      <c r="C242" s="13">
        <v>-1.7128999617137017E-2</v>
      </c>
      <c r="D242" s="13">
        <v>1.3844999690540136E-2</v>
      </c>
      <c r="E242" s="13"/>
    </row>
    <row r="243" spans="1:5" x14ac:dyDescent="0.25">
      <c r="A243" s="1">
        <v>37711</v>
      </c>
      <c r="B243" s="13">
        <v>-2.9746999335102737E-2</v>
      </c>
      <c r="C243" s="13">
        <v>-2.6899999398738148E-3</v>
      </c>
      <c r="D243" s="13">
        <v>-7.7899998258799312E-4</v>
      </c>
      <c r="E243" s="13"/>
    </row>
    <row r="244" spans="1:5" x14ac:dyDescent="0.25">
      <c r="A244" s="1">
        <v>37741</v>
      </c>
      <c r="B244" s="13">
        <v>3.9062999126873908E-2</v>
      </c>
      <c r="C244" s="13">
        <v>8.9286998004280027E-2</v>
      </c>
      <c r="D244" s="13">
        <v>8.2519998155534281E-3</v>
      </c>
      <c r="E244" s="13"/>
    </row>
    <row r="245" spans="1:5" x14ac:dyDescent="0.25">
      <c r="A245" s="1">
        <v>37771</v>
      </c>
      <c r="B245" s="13">
        <v>4.3202999034337698E-2</v>
      </c>
      <c r="C245" s="13">
        <v>5.7564998713321984E-2</v>
      </c>
      <c r="D245" s="13">
        <v>1.8644999583251776E-2</v>
      </c>
      <c r="E245" s="13"/>
    </row>
    <row r="246" spans="1:5" x14ac:dyDescent="0.25">
      <c r="A246" s="1">
        <v>37802</v>
      </c>
      <c r="B246" s="13">
        <v>2.0550999540649352E-2</v>
      </c>
      <c r="C246" s="13">
        <v>1.7666999605111776E-2</v>
      </c>
      <c r="D246" s="13">
        <v>-1.9849999556317928E-3</v>
      </c>
      <c r="E246" s="13"/>
    </row>
    <row r="247" spans="1:5" x14ac:dyDescent="0.25">
      <c r="A247" s="1">
        <v>37833</v>
      </c>
      <c r="B247" s="13">
        <v>4.0088999103941023E-2</v>
      </c>
      <c r="C247" s="13">
        <v>2.0479999542236327E-2</v>
      </c>
      <c r="D247" s="13">
        <v>-3.361899924855679E-2</v>
      </c>
      <c r="E247" s="13"/>
    </row>
    <row r="248" spans="1:5" x14ac:dyDescent="0.25">
      <c r="A248" s="1">
        <v>37862</v>
      </c>
      <c r="B248" s="13">
        <v>3.6256999189592902E-2</v>
      </c>
      <c r="C248" s="13">
        <v>2.1838999511860309E-2</v>
      </c>
      <c r="D248" s="13">
        <v>6.6389998516067864E-3</v>
      </c>
      <c r="E248" s="13"/>
    </row>
    <row r="249" spans="1:5" x14ac:dyDescent="0.25">
      <c r="A249" s="1">
        <v>37894</v>
      </c>
      <c r="B249" s="13">
        <v>-1.0009999776259064E-2</v>
      </c>
      <c r="C249" s="13">
        <v>6.3589998578652742E-3</v>
      </c>
      <c r="D249" s="13">
        <v>2.6470999408327044E-2</v>
      </c>
      <c r="E249" s="13"/>
    </row>
    <row r="250" spans="1:5" x14ac:dyDescent="0.25">
      <c r="A250" s="1">
        <v>37925</v>
      </c>
      <c r="B250" s="13">
        <v>4.8417998917773368E-2</v>
      </c>
      <c r="C250" s="13">
        <v>5.953399866931141E-2</v>
      </c>
      <c r="D250" s="13">
        <v>-9.3259997915476553E-3</v>
      </c>
      <c r="E250" s="13"/>
    </row>
    <row r="251" spans="1:5" x14ac:dyDescent="0.25">
      <c r="A251" s="1">
        <v>37953</v>
      </c>
      <c r="B251" s="13">
        <v>1.2465999721363186E-2</v>
      </c>
      <c r="C251" s="13">
        <v>1.5387999656051397E-2</v>
      </c>
      <c r="D251" s="13">
        <v>2.3949999464675784E-3</v>
      </c>
      <c r="E251" s="13"/>
    </row>
    <row r="252" spans="1:5" x14ac:dyDescent="0.25">
      <c r="A252" s="1">
        <v>37986</v>
      </c>
      <c r="B252" s="13">
        <v>4.8206998922489586E-2</v>
      </c>
      <c r="C252" s="13">
        <v>6.3060998590476813E-2</v>
      </c>
      <c r="D252" s="13">
        <v>1.0175999772548676E-2</v>
      </c>
      <c r="E252" s="13"/>
    </row>
    <row r="253" spans="1:5" x14ac:dyDescent="0.25">
      <c r="A253" s="1">
        <v>38016</v>
      </c>
      <c r="B253" s="13">
        <v>3.7503999161720272E-2</v>
      </c>
      <c r="C253" s="13">
        <v>1.6253999636694789E-2</v>
      </c>
      <c r="D253" s="13">
        <v>8.0449998201802368E-3</v>
      </c>
      <c r="E253" s="13"/>
    </row>
    <row r="254" spans="1:5" x14ac:dyDescent="0.25">
      <c r="A254" s="1">
        <v>38044</v>
      </c>
      <c r="B254" s="13">
        <v>3.2431999275088309E-2</v>
      </c>
      <c r="C254" s="13">
        <v>1.7095999617874624E-2</v>
      </c>
      <c r="D254" s="13">
        <v>1.0823999758064747E-2</v>
      </c>
      <c r="E254" s="13"/>
    </row>
    <row r="255" spans="1:5" x14ac:dyDescent="0.25">
      <c r="A255" s="1">
        <v>38077</v>
      </c>
      <c r="B255" s="13">
        <v>-2.1079999528825284E-2</v>
      </c>
      <c r="C255" s="13">
        <v>-6.2249998608604083E-3</v>
      </c>
      <c r="D255" s="13">
        <v>7.4889998326078061E-3</v>
      </c>
      <c r="E255" s="13"/>
    </row>
    <row r="256" spans="1:5" x14ac:dyDescent="0.25">
      <c r="A256" s="1">
        <v>38107</v>
      </c>
      <c r="B256" s="13">
        <v>-3.8901999130472542E-2</v>
      </c>
      <c r="C256" s="13">
        <v>-1.9942999554239213E-2</v>
      </c>
      <c r="D256" s="13">
        <v>-2.6016999418474736E-2</v>
      </c>
      <c r="E256" s="13"/>
    </row>
    <row r="257" spans="1:5" x14ac:dyDescent="0.25">
      <c r="A257" s="1">
        <v>38138</v>
      </c>
      <c r="B257" s="13">
        <v>2.2562999495677648E-2</v>
      </c>
      <c r="C257" s="13">
        <v>9.7309997824951994E-3</v>
      </c>
      <c r="D257" s="13">
        <v>-4.0059999104589223E-3</v>
      </c>
      <c r="E257" s="13"/>
    </row>
    <row r="258" spans="1:5" x14ac:dyDescent="0.25">
      <c r="A258" s="1">
        <v>38168</v>
      </c>
      <c r="B258" s="13">
        <v>1.7281999613717198E-2</v>
      </c>
      <c r="C258" s="13">
        <v>2.0951999531686308E-2</v>
      </c>
      <c r="D258" s="13">
        <v>5.6519998736679561E-3</v>
      </c>
      <c r="E258" s="13"/>
    </row>
    <row r="259" spans="1:5" x14ac:dyDescent="0.25">
      <c r="A259" s="1">
        <v>38198</v>
      </c>
      <c r="B259" s="13">
        <v>-9.2409997934475539E-3</v>
      </c>
      <c r="C259" s="13">
        <v>-3.2421999275311829E-2</v>
      </c>
      <c r="D259" s="13">
        <v>9.9119997784495352E-3</v>
      </c>
      <c r="E259" s="13"/>
    </row>
    <row r="260" spans="1:5" x14ac:dyDescent="0.25">
      <c r="A260" s="1">
        <v>38230</v>
      </c>
      <c r="B260" s="13">
        <v>-8.0829998193308709E-3</v>
      </c>
      <c r="C260" s="13">
        <v>4.7839998930692676E-3</v>
      </c>
      <c r="D260" s="13">
        <v>1.9074999573640526E-2</v>
      </c>
      <c r="E260" s="13"/>
    </row>
    <row r="261" spans="1:5" x14ac:dyDescent="0.25">
      <c r="A261" s="1">
        <v>38260</v>
      </c>
      <c r="B261" s="13">
        <v>3.6701999179646373E-2</v>
      </c>
      <c r="C261" s="13">
        <v>1.9348999567516147E-2</v>
      </c>
      <c r="D261" s="13">
        <v>2.7129999393597243E-3</v>
      </c>
      <c r="E261" s="13"/>
    </row>
    <row r="262" spans="1:5" x14ac:dyDescent="0.25">
      <c r="A262" s="1">
        <v>38289</v>
      </c>
      <c r="B262" s="13">
        <v>2.4367999455332755E-2</v>
      </c>
      <c r="C262" s="13">
        <v>2.4608999449945986E-2</v>
      </c>
      <c r="D262" s="13">
        <v>8.3859998125582931E-3</v>
      </c>
      <c r="E262" s="13"/>
    </row>
    <row r="263" spans="1:5" x14ac:dyDescent="0.25">
      <c r="A263" s="1">
        <v>38321</v>
      </c>
      <c r="B263" s="13">
        <v>1.9346999567560853E-2</v>
      </c>
      <c r="C263" s="13">
        <v>5.2955998816341165E-2</v>
      </c>
      <c r="D263" s="13">
        <v>-7.975999821722507E-3</v>
      </c>
      <c r="E263" s="13"/>
    </row>
    <row r="264" spans="1:5" x14ac:dyDescent="0.25">
      <c r="A264" s="1">
        <v>38352</v>
      </c>
      <c r="B264" s="13">
        <v>2.6425999409332868E-2</v>
      </c>
      <c r="C264" s="13">
        <v>3.8480999139882628E-2</v>
      </c>
      <c r="D264" s="13">
        <v>9.2009997943416234E-3</v>
      </c>
      <c r="E264" s="13"/>
    </row>
    <row r="265" spans="1:5" x14ac:dyDescent="0.25">
      <c r="A265" s="1">
        <v>38383</v>
      </c>
      <c r="B265" s="13">
        <v>-3.9809999110177159E-3</v>
      </c>
      <c r="C265" s="13">
        <v>-2.2314999501220883E-2</v>
      </c>
      <c r="D265" s="13">
        <v>6.2789998596534131E-3</v>
      </c>
      <c r="E265" s="13"/>
    </row>
    <row r="266" spans="1:5" x14ac:dyDescent="0.25">
      <c r="A266" s="1">
        <v>38411</v>
      </c>
      <c r="B266" s="13">
        <v>5.1598998846672482E-2</v>
      </c>
      <c r="C266" s="13">
        <v>3.2121999282017352E-2</v>
      </c>
      <c r="D266" s="13">
        <v>-5.9029998680576691E-3</v>
      </c>
      <c r="E266" s="13"/>
    </row>
    <row r="267" spans="1:5" x14ac:dyDescent="0.25">
      <c r="A267" s="1">
        <v>38442</v>
      </c>
      <c r="B267" s="13">
        <v>-3.7819999154657122E-3</v>
      </c>
      <c r="C267" s="13">
        <v>-1.8943999576568605E-2</v>
      </c>
      <c r="D267" s="13">
        <v>-5.1359998852014534E-3</v>
      </c>
      <c r="E267" s="13"/>
    </row>
    <row r="268" spans="1:5" x14ac:dyDescent="0.25">
      <c r="A268" s="1">
        <v>38471</v>
      </c>
      <c r="B268" s="13">
        <v>-2.4321999456360936E-2</v>
      </c>
      <c r="C268" s="13">
        <v>-2.1102999528311194E-2</v>
      </c>
      <c r="D268" s="13">
        <v>1.3533999697491526E-2</v>
      </c>
      <c r="E268" s="13"/>
    </row>
    <row r="269" spans="1:5" x14ac:dyDescent="0.25">
      <c r="A269" s="1">
        <v>38503</v>
      </c>
      <c r="B269" s="13">
        <v>2.687599939927459E-2</v>
      </c>
      <c r="C269" s="13">
        <v>1.8467999587208031E-2</v>
      </c>
      <c r="D269" s="13">
        <v>1.0818999758176507E-2</v>
      </c>
      <c r="E269" s="13"/>
    </row>
    <row r="270" spans="1:5" x14ac:dyDescent="0.25">
      <c r="A270" s="1">
        <v>38533</v>
      </c>
      <c r="B270" s="13">
        <v>3.3274999256245795E-2</v>
      </c>
      <c r="C270" s="13">
        <v>9.0839997969567772E-3</v>
      </c>
      <c r="D270" s="13">
        <v>5.4529998781159524E-3</v>
      </c>
      <c r="E270" s="13"/>
    </row>
    <row r="271" spans="1:5" x14ac:dyDescent="0.25">
      <c r="A271" s="1">
        <v>38562</v>
      </c>
      <c r="B271" s="13">
        <v>5.3129998812451958E-2</v>
      </c>
      <c r="C271" s="13">
        <v>3.5165999213978651E-2</v>
      </c>
      <c r="D271" s="13">
        <v>-9.0949997967109085E-3</v>
      </c>
      <c r="E271" s="13"/>
    </row>
    <row r="272" spans="1:5" x14ac:dyDescent="0.25">
      <c r="A272" s="1">
        <v>38595</v>
      </c>
      <c r="B272" s="13">
        <v>2.5040999440290035E-2</v>
      </c>
      <c r="C272" s="13">
        <v>8.0019998211413625E-3</v>
      </c>
      <c r="D272" s="13">
        <v>1.2818999713473023E-2</v>
      </c>
      <c r="E272" s="13"/>
    </row>
    <row r="273" spans="1:5" x14ac:dyDescent="0.25">
      <c r="A273" s="1">
        <v>38625</v>
      </c>
      <c r="B273" s="13">
        <v>3.413199923709035E-2</v>
      </c>
      <c r="C273" s="13">
        <v>2.6255999413132666E-2</v>
      </c>
      <c r="D273" s="13">
        <v>-1.0308999769575894E-2</v>
      </c>
      <c r="E273" s="13"/>
    </row>
    <row r="274" spans="1:5" x14ac:dyDescent="0.25">
      <c r="A274" s="1">
        <v>38656</v>
      </c>
      <c r="B274" s="13">
        <v>-5.6503998737037188E-2</v>
      </c>
      <c r="C274" s="13">
        <v>-2.4090999461524189E-2</v>
      </c>
      <c r="D274" s="13">
        <v>-7.9139998231083156E-3</v>
      </c>
      <c r="E274" s="13"/>
    </row>
    <row r="275" spans="1:5" x14ac:dyDescent="0.25">
      <c r="A275" s="1">
        <v>38686</v>
      </c>
      <c r="B275" s="13">
        <v>4.4046999015472828E-2</v>
      </c>
      <c r="C275" s="13">
        <v>3.39009992422536E-2</v>
      </c>
      <c r="D275" s="13">
        <v>4.422999901138246E-3</v>
      </c>
      <c r="E275" s="13"/>
    </row>
    <row r="276" spans="1:5" x14ac:dyDescent="0.25">
      <c r="A276" s="1">
        <v>38716</v>
      </c>
      <c r="B276" s="13">
        <v>4.4095999014377593E-2</v>
      </c>
      <c r="C276" s="13">
        <v>2.2417999498918654E-2</v>
      </c>
      <c r="D276" s="13">
        <v>9.5079997874796384E-3</v>
      </c>
      <c r="E276" s="13"/>
    </row>
    <row r="277" spans="1:5" x14ac:dyDescent="0.25">
      <c r="A277" s="1">
        <v>38748</v>
      </c>
      <c r="B277" s="13">
        <v>6.0612998645193879E-2</v>
      </c>
      <c r="C277" s="13">
        <v>4.4822998998127882E-2</v>
      </c>
      <c r="D277" s="13">
        <v>5.6999998725950717E-5</v>
      </c>
      <c r="E277" s="13"/>
    </row>
    <row r="278" spans="1:5" x14ac:dyDescent="0.25">
      <c r="A278" s="1">
        <v>38776</v>
      </c>
      <c r="B278" s="13">
        <v>-2.0184999548830091E-2</v>
      </c>
      <c r="C278" s="13">
        <v>-1.0679999761283399E-3</v>
      </c>
      <c r="D278" s="13">
        <v>3.3199999257922173E-3</v>
      </c>
      <c r="E278" s="13"/>
    </row>
    <row r="279" spans="1:5" x14ac:dyDescent="0.25">
      <c r="A279" s="1">
        <v>38807</v>
      </c>
      <c r="B279" s="13">
        <v>3.9010999128036204E-2</v>
      </c>
      <c r="C279" s="13">
        <v>2.2510999496839941E-2</v>
      </c>
      <c r="D279" s="13">
        <v>-9.812999780662357E-3</v>
      </c>
      <c r="E279" s="13"/>
    </row>
    <row r="280" spans="1:5" x14ac:dyDescent="0.25">
      <c r="A280" s="1">
        <v>38835</v>
      </c>
      <c r="B280" s="13">
        <v>8.8919998012483119E-3</v>
      </c>
      <c r="C280" s="13">
        <v>3.0850999310426414E-2</v>
      </c>
      <c r="D280" s="13">
        <v>-1.8129999594762921E-3</v>
      </c>
      <c r="E280" s="13"/>
    </row>
    <row r="281" spans="1:5" x14ac:dyDescent="0.25">
      <c r="A281" s="1">
        <v>38868</v>
      </c>
      <c r="B281" s="13">
        <v>-3.5649999203160407E-2</v>
      </c>
      <c r="C281" s="13">
        <v>-3.3318999255262313E-2</v>
      </c>
      <c r="D281" s="13">
        <v>-1.0669999761506916E-3</v>
      </c>
      <c r="E281" s="13"/>
    </row>
    <row r="282" spans="1:5" x14ac:dyDescent="0.25">
      <c r="A282" s="1">
        <v>38898</v>
      </c>
      <c r="B282" s="13">
        <v>-8.208999816514552E-3</v>
      </c>
      <c r="C282" s="13">
        <v>1.1099999751895666E-4</v>
      </c>
      <c r="D282" s="13">
        <v>2.1199999526143073E-3</v>
      </c>
      <c r="E282" s="13"/>
    </row>
    <row r="283" spans="1:5" x14ac:dyDescent="0.25">
      <c r="A283" s="1">
        <v>38929</v>
      </c>
      <c r="B283" s="13">
        <v>2.0054999551735821E-2</v>
      </c>
      <c r="C283" s="13">
        <v>6.408999856747687E-3</v>
      </c>
      <c r="D283" s="13">
        <v>1.3521999697759747E-2</v>
      </c>
      <c r="E283" s="13"/>
    </row>
    <row r="284" spans="1:5" x14ac:dyDescent="0.25">
      <c r="A284" s="1">
        <v>38960</v>
      </c>
      <c r="B284" s="13">
        <v>2.2626999494247142E-2</v>
      </c>
      <c r="C284" s="13">
        <v>2.6454999408684673E-2</v>
      </c>
      <c r="D284" s="13">
        <v>1.5307999657839536E-2</v>
      </c>
      <c r="E284" s="13"/>
    </row>
    <row r="285" spans="1:5" x14ac:dyDescent="0.25">
      <c r="A285" s="1">
        <v>38989</v>
      </c>
      <c r="B285" s="13">
        <v>-2.3225999480858444E-2</v>
      </c>
      <c r="C285" s="13">
        <v>1.2250999726168813E-2</v>
      </c>
      <c r="D285" s="13">
        <v>8.7839998036622988E-3</v>
      </c>
      <c r="E285" s="13"/>
    </row>
    <row r="286" spans="1:5" x14ac:dyDescent="0.25">
      <c r="A286" s="1">
        <v>39021</v>
      </c>
      <c r="B286" s="13">
        <v>5.0923998861759898E-2</v>
      </c>
      <c r="C286" s="13">
        <v>3.6895999175310133E-2</v>
      </c>
      <c r="D286" s="13">
        <v>6.6149998521432283E-3</v>
      </c>
      <c r="E286" s="13"/>
    </row>
    <row r="287" spans="1:5" x14ac:dyDescent="0.25">
      <c r="A287" s="1">
        <v>39051</v>
      </c>
      <c r="B287" s="13">
        <v>3.520699921306223E-2</v>
      </c>
      <c r="C287" s="13">
        <v>2.4970999441854658E-2</v>
      </c>
      <c r="D287" s="13">
        <v>1.1600999740697443E-2</v>
      </c>
      <c r="E287" s="13"/>
    </row>
    <row r="288" spans="1:5" x14ac:dyDescent="0.25">
      <c r="A288" s="1">
        <v>39080</v>
      </c>
      <c r="B288" s="13">
        <v>1.4964999665506183E-2</v>
      </c>
      <c r="C288" s="13">
        <v>2.0606999539397659E-2</v>
      </c>
      <c r="D288" s="13">
        <v>-5.8029998702928427E-3</v>
      </c>
      <c r="E288" s="13"/>
    </row>
    <row r="289" spans="1:5" x14ac:dyDescent="0.25">
      <c r="A289" s="1">
        <v>39113</v>
      </c>
      <c r="B289" s="13">
        <v>1.1474999743513762E-2</v>
      </c>
      <c r="C289" s="13">
        <v>1.1983999732136725E-2</v>
      </c>
      <c r="D289" s="13">
        <v>-4.099999908357859E-4</v>
      </c>
      <c r="E289" s="13"/>
    </row>
    <row r="290" spans="1:5" x14ac:dyDescent="0.25">
      <c r="A290" s="1">
        <v>39141</v>
      </c>
      <c r="B290" s="13">
        <v>2.4709999447688458E-3</v>
      </c>
      <c r="C290" s="13">
        <v>-4.7999998927116391E-3</v>
      </c>
      <c r="D290" s="13">
        <v>1.5419999655336141E-2</v>
      </c>
      <c r="E290" s="13"/>
    </row>
    <row r="291" spans="1:5" x14ac:dyDescent="0.25">
      <c r="A291" s="1">
        <v>39171</v>
      </c>
      <c r="B291" s="13">
        <v>1.1746999737434091E-2</v>
      </c>
      <c r="C291" s="13">
        <v>1.8778999580256639E-2</v>
      </c>
      <c r="D291" s="13">
        <v>3.0999999307096002E-5</v>
      </c>
      <c r="E291" s="13"/>
    </row>
    <row r="292" spans="1:5" x14ac:dyDescent="0.25">
      <c r="A292" s="1">
        <v>39202</v>
      </c>
      <c r="B292" s="13">
        <v>2.0667999538034203E-2</v>
      </c>
      <c r="C292" s="13">
        <v>4.465899900179357E-2</v>
      </c>
      <c r="D292" s="13">
        <v>5.3919998794794083E-3</v>
      </c>
      <c r="E292" s="13"/>
    </row>
    <row r="293" spans="1:5" x14ac:dyDescent="0.25">
      <c r="A293" s="1">
        <v>39233</v>
      </c>
      <c r="B293" s="13">
        <v>4.9912998884357511E-2</v>
      </c>
      <c r="C293" s="13">
        <v>2.8885999354347585E-2</v>
      </c>
      <c r="D293" s="13">
        <v>-7.5789998305961495E-3</v>
      </c>
      <c r="E293" s="13"/>
    </row>
    <row r="294" spans="1:5" x14ac:dyDescent="0.25">
      <c r="A294" s="1">
        <v>39262</v>
      </c>
      <c r="B294" s="13">
        <v>-8.1779998172074545E-3</v>
      </c>
      <c r="C294" s="13">
        <v>-7.315999836474657E-3</v>
      </c>
      <c r="D294" s="13">
        <v>-2.957999933883548E-3</v>
      </c>
      <c r="E294" s="13"/>
    </row>
    <row r="295" spans="1:5" x14ac:dyDescent="0.25">
      <c r="A295" s="1">
        <v>39294</v>
      </c>
      <c r="B295" s="13">
        <v>-1.2649999717250467E-3</v>
      </c>
      <c r="C295" s="13">
        <v>-2.2012999507971105E-2</v>
      </c>
      <c r="D295" s="13">
        <v>8.3409998135641206E-3</v>
      </c>
      <c r="E295" s="13"/>
    </row>
    <row r="296" spans="1:5" x14ac:dyDescent="0.25">
      <c r="A296" s="1">
        <v>39325</v>
      </c>
      <c r="B296" s="13">
        <v>-1.2941999710723759E-2</v>
      </c>
      <c r="C296" s="13">
        <v>-3.4299999233335256E-4</v>
      </c>
      <c r="D296" s="13">
        <v>1.22569997260347E-2</v>
      </c>
      <c r="E296" s="13"/>
    </row>
    <row r="297" spans="1:5" x14ac:dyDescent="0.25">
      <c r="A297" s="1">
        <v>39353</v>
      </c>
      <c r="B297" s="13">
        <v>3.4548999227769668E-2</v>
      </c>
      <c r="C297" s="13">
        <v>4.7913998929038644E-2</v>
      </c>
      <c r="D297" s="13">
        <v>7.585999830439687E-3</v>
      </c>
      <c r="E297" s="13"/>
    </row>
    <row r="298" spans="1:5" x14ac:dyDescent="0.25">
      <c r="A298" s="1">
        <v>39386</v>
      </c>
      <c r="B298" s="13">
        <v>3.9096999126113953E-2</v>
      </c>
      <c r="C298" s="13">
        <v>3.0867999310046437E-2</v>
      </c>
      <c r="D298" s="13">
        <v>8.9829997992143026E-3</v>
      </c>
      <c r="E298" s="13"/>
    </row>
    <row r="299" spans="1:5" x14ac:dyDescent="0.25">
      <c r="A299" s="1">
        <v>39416</v>
      </c>
      <c r="B299" s="13">
        <v>-6.2166998610459274E-2</v>
      </c>
      <c r="C299" s="13">
        <v>-3.9940999107249082E-2</v>
      </c>
      <c r="D299" s="13">
        <v>1.7982999598048627E-2</v>
      </c>
      <c r="E299" s="13"/>
    </row>
    <row r="300" spans="1:5" x14ac:dyDescent="0.25">
      <c r="A300" s="1">
        <v>39447</v>
      </c>
      <c r="B300" s="13">
        <v>1.3311999702453612E-2</v>
      </c>
      <c r="C300" s="13">
        <v>-1.2602999718300999E-2</v>
      </c>
      <c r="D300" s="13">
        <v>2.808999937213957E-3</v>
      </c>
      <c r="E300" s="13"/>
    </row>
    <row r="301" spans="1:5" x14ac:dyDescent="0.25">
      <c r="A301" s="1">
        <v>39478</v>
      </c>
      <c r="B301" s="13">
        <v>-4.7191998945176603E-2</v>
      </c>
      <c r="C301" s="13">
        <v>-7.6196998296864327E-2</v>
      </c>
      <c r="D301" s="13">
        <v>1.6797999624535442E-2</v>
      </c>
      <c r="E301" s="13"/>
    </row>
    <row r="302" spans="1:5" x14ac:dyDescent="0.25">
      <c r="A302" s="1">
        <v>39507</v>
      </c>
      <c r="B302" s="13">
        <v>3.4438999230228369E-2</v>
      </c>
      <c r="C302" s="13">
        <v>-5.3199998810887338E-3</v>
      </c>
      <c r="D302" s="13">
        <v>1.3879999689757824E-3</v>
      </c>
      <c r="E302" s="13"/>
    </row>
    <row r="303" spans="1:5" x14ac:dyDescent="0.25">
      <c r="A303" s="1">
        <v>39538</v>
      </c>
      <c r="B303" s="13">
        <v>-1.4303999680280684E-2</v>
      </c>
      <c r="C303" s="13">
        <v>-9.0659997973591092E-3</v>
      </c>
      <c r="D303" s="13">
        <v>3.4119999237358571E-3</v>
      </c>
      <c r="E303" s="13"/>
    </row>
    <row r="304" spans="1:5" x14ac:dyDescent="0.25">
      <c r="A304" s="1">
        <v>39568</v>
      </c>
      <c r="B304" s="13">
        <v>4.5926998973451552E-2</v>
      </c>
      <c r="C304" s="13">
        <v>5.3308998808450997E-2</v>
      </c>
      <c r="D304" s="13">
        <v>-2.0899999532848594E-3</v>
      </c>
      <c r="E304" s="13"/>
    </row>
    <row r="305" spans="1:5" x14ac:dyDescent="0.25">
      <c r="A305" s="1">
        <v>39598</v>
      </c>
      <c r="B305" s="13">
        <v>5.7934998705051838E-2</v>
      </c>
      <c r="C305" s="13">
        <v>1.6410999633185566E-2</v>
      </c>
      <c r="D305" s="13">
        <v>-7.3329998360946768E-3</v>
      </c>
      <c r="E305" s="13"/>
    </row>
    <row r="306" spans="1:5" x14ac:dyDescent="0.25">
      <c r="A306" s="1">
        <v>39629</v>
      </c>
      <c r="B306" s="13">
        <v>-1.4159999683499335E-2</v>
      </c>
      <c r="C306" s="13">
        <v>-7.9363998226076357E-2</v>
      </c>
      <c r="D306" s="13">
        <v>-8.0099998209625484E-4</v>
      </c>
      <c r="E306" s="13"/>
    </row>
    <row r="307" spans="1:5" x14ac:dyDescent="0.25">
      <c r="A307" s="1">
        <v>39660</v>
      </c>
      <c r="B307" s="13">
        <v>-5.8601998690143223E-2</v>
      </c>
      <c r="C307" s="13">
        <v>-2.4211999458819626E-2</v>
      </c>
      <c r="D307" s="13">
        <v>-8.2299998160451646E-4</v>
      </c>
      <c r="E307" s="13"/>
    </row>
    <row r="308" spans="1:5" x14ac:dyDescent="0.25">
      <c r="A308" s="1">
        <v>39689</v>
      </c>
      <c r="B308" s="13">
        <v>1.5438999654911459E-2</v>
      </c>
      <c r="C308" s="13">
        <v>-1.3602999695949258E-2</v>
      </c>
      <c r="D308" s="13">
        <v>9.4909997878596195E-3</v>
      </c>
      <c r="E308" s="13"/>
    </row>
    <row r="309" spans="1:5" x14ac:dyDescent="0.25">
      <c r="A309" s="1">
        <v>39721</v>
      </c>
      <c r="B309" s="13">
        <v>-0.14451999676972627</v>
      </c>
      <c r="C309" s="13">
        <v>-0.11853699735049159</v>
      </c>
      <c r="D309" s="13">
        <v>-1.3431999699771404E-2</v>
      </c>
      <c r="E309" s="13"/>
    </row>
    <row r="310" spans="1:5" x14ac:dyDescent="0.25">
      <c r="A310" s="1">
        <v>39752</v>
      </c>
      <c r="B310" s="13">
        <v>-0.1666929962741211</v>
      </c>
      <c r="C310" s="13">
        <v>-0.18935999576747417</v>
      </c>
      <c r="D310" s="13">
        <v>-2.3603999472409484E-2</v>
      </c>
      <c r="E310" s="13"/>
    </row>
    <row r="311" spans="1:5" x14ac:dyDescent="0.25">
      <c r="A311" s="1">
        <v>39780</v>
      </c>
      <c r="B311" s="13">
        <v>-4.7361998941376805E-2</v>
      </c>
      <c r="C311" s="13">
        <v>-6.4065998568013316E-2</v>
      </c>
      <c r="D311" s="13">
        <v>3.2549999272450801E-2</v>
      </c>
      <c r="E311" s="13"/>
    </row>
    <row r="312" spans="1:5" x14ac:dyDescent="0.25">
      <c r="A312" s="1">
        <v>39813</v>
      </c>
      <c r="B312" s="13">
        <v>-2.643299940917641E-2</v>
      </c>
      <c r="C312" s="13">
        <v>3.2579999271780249E-2</v>
      </c>
      <c r="D312" s="13">
        <v>3.7308999166078868E-2</v>
      </c>
      <c r="E312" s="13"/>
    </row>
    <row r="313" spans="1:5" x14ac:dyDescent="0.25">
      <c r="A313" s="1">
        <v>39843</v>
      </c>
      <c r="B313" s="13">
        <v>-2.9613999338075517E-2</v>
      </c>
      <c r="C313" s="13">
        <v>-8.7330998048000041E-2</v>
      </c>
      <c r="D313" s="13">
        <v>-8.822999802790582E-3</v>
      </c>
      <c r="E313" s="13"/>
    </row>
    <row r="314" spans="1:5" x14ac:dyDescent="0.25">
      <c r="A314" s="1">
        <v>39871</v>
      </c>
      <c r="B314" s="13">
        <v>-6.3108998589403928E-2</v>
      </c>
      <c r="C314" s="13">
        <v>-0.10172099772635848</v>
      </c>
      <c r="D314" s="13">
        <v>-3.7739999156445264E-3</v>
      </c>
      <c r="E314" s="13"/>
    </row>
    <row r="315" spans="1:5" x14ac:dyDescent="0.25">
      <c r="A315" s="1">
        <v>39903</v>
      </c>
      <c r="B315" s="13">
        <v>7.7868998259492214E-2</v>
      </c>
      <c r="C315" s="13">
        <v>7.6098998299054796E-2</v>
      </c>
      <c r="D315" s="13">
        <v>1.3900999689288436E-2</v>
      </c>
      <c r="E315" s="13"/>
    </row>
    <row r="316" spans="1:5" x14ac:dyDescent="0.25">
      <c r="A316" s="1">
        <v>39933</v>
      </c>
      <c r="B316" s="13">
        <v>7.2606998377107088E-2</v>
      </c>
      <c r="C316" s="13">
        <v>0.1131929974699393</v>
      </c>
      <c r="D316" s="13">
        <v>4.7809998931363229E-3</v>
      </c>
      <c r="E316" s="13"/>
    </row>
    <row r="317" spans="1:5" x14ac:dyDescent="0.25">
      <c r="A317" s="1">
        <v>39962</v>
      </c>
      <c r="B317" s="13">
        <v>0.11461299743819982</v>
      </c>
      <c r="C317" s="13">
        <v>9.1731997949630023E-2</v>
      </c>
      <c r="D317" s="13">
        <v>7.2529998378828165E-3</v>
      </c>
      <c r="E317" s="13"/>
    </row>
    <row r="318" spans="1:5" x14ac:dyDescent="0.25">
      <c r="A318" s="1">
        <v>39994</v>
      </c>
      <c r="B318" s="13">
        <v>3.4289999233558773E-3</v>
      </c>
      <c r="C318" s="13">
        <v>-4.0609999092295771E-3</v>
      </c>
      <c r="D318" s="13">
        <v>5.6879998728632921E-3</v>
      </c>
      <c r="E318" s="13"/>
    </row>
    <row r="319" spans="1:5" x14ac:dyDescent="0.25">
      <c r="A319" s="1">
        <v>40025</v>
      </c>
      <c r="B319" s="13">
        <v>4.217599905729294E-2</v>
      </c>
      <c r="C319" s="13">
        <v>8.4924998101778323E-2</v>
      </c>
      <c r="D319" s="13">
        <v>1.6129999639466406E-2</v>
      </c>
      <c r="E319" s="13"/>
    </row>
    <row r="320" spans="1:5" x14ac:dyDescent="0.25">
      <c r="A320" s="1">
        <v>40056</v>
      </c>
      <c r="B320" s="13">
        <v>9.4689997883513569E-3</v>
      </c>
      <c r="C320" s="13">
        <v>4.1672999068535867E-2</v>
      </c>
      <c r="D320" s="13">
        <v>1.0353999768570066E-2</v>
      </c>
      <c r="E320" s="13"/>
    </row>
    <row r="321" spans="1:5" x14ac:dyDescent="0.25">
      <c r="A321" s="1">
        <v>40086</v>
      </c>
      <c r="B321" s="13">
        <v>5.1403998851031064E-2</v>
      </c>
      <c r="C321" s="13">
        <v>4.0182999101839957E-2</v>
      </c>
      <c r="D321" s="13">
        <v>1.0504999765194952E-2</v>
      </c>
      <c r="E321" s="13"/>
    </row>
    <row r="322" spans="1:5" x14ac:dyDescent="0.25">
      <c r="A322" s="1">
        <v>40116</v>
      </c>
      <c r="B322" s="13">
        <v>-4.0431999096274374E-2</v>
      </c>
      <c r="C322" s="13">
        <v>-1.7587999606877566E-2</v>
      </c>
      <c r="D322" s="13">
        <v>4.9379998896270996E-3</v>
      </c>
      <c r="E322" s="13"/>
    </row>
    <row r="323" spans="1:5" x14ac:dyDescent="0.25">
      <c r="A323" s="1">
        <v>40147</v>
      </c>
      <c r="B323" s="13">
        <v>5.1522998848371214E-2</v>
      </c>
      <c r="C323" s="13">
        <v>4.133099907618016E-2</v>
      </c>
      <c r="D323" s="13">
        <v>1.2946999710611999E-2</v>
      </c>
      <c r="E323" s="13"/>
    </row>
    <row r="324" spans="1:5" x14ac:dyDescent="0.25">
      <c r="A324" s="1">
        <v>40178</v>
      </c>
      <c r="B324" s="13">
        <v>2.9231999346613885E-2</v>
      </c>
      <c r="C324" s="13">
        <v>1.8278999591432511E-2</v>
      </c>
      <c r="D324" s="13">
        <v>-1.5630999650619922E-2</v>
      </c>
      <c r="E324" s="13"/>
    </row>
    <row r="325" spans="1:5" x14ac:dyDescent="0.25">
      <c r="A325" s="1">
        <v>40207</v>
      </c>
      <c r="B325" s="13">
        <v>-5.34789988046512E-2</v>
      </c>
      <c r="C325" s="13">
        <v>-4.1138999080471694E-2</v>
      </c>
      <c r="D325" s="13">
        <v>1.5275999658554792E-2</v>
      </c>
      <c r="E325" s="13"/>
    </row>
    <row r="326" spans="1:5" x14ac:dyDescent="0.25">
      <c r="A326" s="1">
        <v>40235</v>
      </c>
      <c r="B326" s="13">
        <v>4.9728998888470231E-2</v>
      </c>
      <c r="C326" s="13">
        <v>1.447899967636913E-2</v>
      </c>
      <c r="D326" s="13">
        <v>3.7339999165385963E-3</v>
      </c>
      <c r="E326" s="13"/>
    </row>
    <row r="327" spans="1:5" x14ac:dyDescent="0.25">
      <c r="A327" s="1">
        <v>40268</v>
      </c>
      <c r="B327" s="13">
        <v>3.8073999148979784E-2</v>
      </c>
      <c r="C327" s="13">
        <v>6.2510998602770276E-2</v>
      </c>
      <c r="D327" s="13">
        <v>-1.2299999725073575E-3</v>
      </c>
      <c r="E327" s="13"/>
    </row>
    <row r="328" spans="1:5" x14ac:dyDescent="0.25">
      <c r="A328" s="1">
        <v>40298</v>
      </c>
      <c r="B328" s="13">
        <v>1.6655999627709389E-2</v>
      </c>
      <c r="C328" s="13">
        <v>6.2099998611956839E-4</v>
      </c>
      <c r="D328" s="13">
        <v>1.0409999767318366E-2</v>
      </c>
      <c r="E328" s="13"/>
    </row>
    <row r="329" spans="1:5" x14ac:dyDescent="0.25">
      <c r="A329" s="1">
        <v>40329</v>
      </c>
      <c r="B329" s="13">
        <v>-3.4782999222539364E-2</v>
      </c>
      <c r="C329" s="13">
        <v>-9.4961997877433896E-2</v>
      </c>
      <c r="D329" s="13">
        <v>8.4149998119100924E-3</v>
      </c>
      <c r="E329" s="13"/>
    </row>
    <row r="330" spans="1:5" x14ac:dyDescent="0.25">
      <c r="A330" s="1">
        <v>40359</v>
      </c>
      <c r="B330" s="13">
        <v>-3.7141999169811604E-2</v>
      </c>
      <c r="C330" s="13">
        <v>-3.3776999245025217E-2</v>
      </c>
      <c r="D330" s="13">
        <v>1.5680999649502338E-2</v>
      </c>
      <c r="E330" s="13"/>
    </row>
    <row r="331" spans="1:5" x14ac:dyDescent="0.25">
      <c r="A331" s="1">
        <v>40389</v>
      </c>
      <c r="B331" s="13">
        <v>3.9588999115116895E-2</v>
      </c>
      <c r="C331" s="13">
        <v>8.129699818287045E-2</v>
      </c>
      <c r="D331" s="13">
        <v>1.0674999761395155E-2</v>
      </c>
      <c r="E331" s="13"/>
    </row>
    <row r="332" spans="1:5" x14ac:dyDescent="0.25">
      <c r="A332" s="1">
        <v>40421</v>
      </c>
      <c r="B332" s="13">
        <v>1.8953999576345085E-2</v>
      </c>
      <c r="C332" s="13">
        <v>-3.6942999174259604E-2</v>
      </c>
      <c r="D332" s="13">
        <v>1.2860999712534248E-2</v>
      </c>
      <c r="E332" s="13"/>
    </row>
    <row r="333" spans="1:5" x14ac:dyDescent="0.25">
      <c r="A333" s="1">
        <v>40451</v>
      </c>
      <c r="B333" s="13">
        <v>4.0868999086506666E-2</v>
      </c>
      <c r="C333" s="13">
        <v>9.3638997907005236E-2</v>
      </c>
      <c r="D333" s="13">
        <v>1.0659999761730432E-3</v>
      </c>
      <c r="E333" s="13"/>
    </row>
    <row r="334" spans="1:5" x14ac:dyDescent="0.25">
      <c r="A334" s="1">
        <v>40480</v>
      </c>
      <c r="B334" s="13">
        <v>2.7104999394156039E-2</v>
      </c>
      <c r="C334" s="13">
        <v>3.764799915850163E-2</v>
      </c>
      <c r="D334" s="13">
        <v>3.5609999204054476E-3</v>
      </c>
      <c r="E334" s="13"/>
    </row>
    <row r="335" spans="1:5" x14ac:dyDescent="0.25">
      <c r="A335" s="1">
        <v>40512</v>
      </c>
      <c r="B335" s="13">
        <v>2.3511999474465847E-2</v>
      </c>
      <c r="C335" s="13">
        <v>-2.116699952688068E-2</v>
      </c>
      <c r="D335" s="13">
        <v>-5.7469998715445397E-3</v>
      </c>
      <c r="E335" s="13"/>
    </row>
    <row r="336" spans="1:5" x14ac:dyDescent="0.25">
      <c r="A336" s="1">
        <v>40543</v>
      </c>
      <c r="B336" s="13">
        <v>4.0876999086327852E-2</v>
      </c>
      <c r="C336" s="13">
        <v>7.3848998349346218E-2</v>
      </c>
      <c r="D336" s="13">
        <v>-1.0783999758958817E-2</v>
      </c>
      <c r="E336" s="13"/>
    </row>
    <row r="337" spans="1:5" x14ac:dyDescent="0.25">
      <c r="A337" s="1">
        <v>40574</v>
      </c>
      <c r="B337" s="13">
        <v>9.8589997796341769E-3</v>
      </c>
      <c r="C337" s="13">
        <v>2.2798999490402639E-2</v>
      </c>
      <c r="D337" s="13">
        <v>1.1639999739825725E-3</v>
      </c>
      <c r="E337" s="13"/>
    </row>
    <row r="338" spans="1:5" x14ac:dyDescent="0.25">
      <c r="A338" s="1">
        <v>40602</v>
      </c>
      <c r="B338" s="13">
        <v>4.4368999008275567E-2</v>
      </c>
      <c r="C338" s="13">
        <v>3.545199920758605E-2</v>
      </c>
      <c r="D338" s="13">
        <v>2.501999944075942E-3</v>
      </c>
      <c r="E338" s="13"/>
    </row>
    <row r="339" spans="1:5" x14ac:dyDescent="0.25">
      <c r="A339" s="1">
        <v>40633</v>
      </c>
      <c r="B339" s="13">
        <v>1.2209999727085233E-3</v>
      </c>
      <c r="C339" s="13">
        <v>-9.3759997904300681E-3</v>
      </c>
      <c r="D339" s="13">
        <v>5.5199998766183856E-4</v>
      </c>
      <c r="E339" s="13"/>
    </row>
    <row r="340" spans="1:5" x14ac:dyDescent="0.25">
      <c r="A340" s="1">
        <v>40662</v>
      </c>
      <c r="B340" s="13">
        <v>-1.0216999771632254E-2</v>
      </c>
      <c r="C340" s="13">
        <v>4.2843999042361976E-2</v>
      </c>
      <c r="D340" s="13">
        <v>1.2693999716266991E-2</v>
      </c>
      <c r="E340" s="13"/>
    </row>
    <row r="341" spans="1:5" x14ac:dyDescent="0.25">
      <c r="A341" s="1">
        <v>40694</v>
      </c>
      <c r="B341" s="13">
        <v>-8.7039998054504394E-3</v>
      </c>
      <c r="C341" s="13">
        <v>-1.9968999553658068E-2</v>
      </c>
      <c r="D341" s="13">
        <v>1.304999970830977E-2</v>
      </c>
      <c r="E341" s="13"/>
    </row>
    <row r="342" spans="1:5" x14ac:dyDescent="0.25">
      <c r="A342" s="1">
        <v>40724</v>
      </c>
      <c r="B342" s="13">
        <v>-3.3306999255530538E-2</v>
      </c>
      <c r="C342" s="13">
        <v>-1.5418999655358494E-2</v>
      </c>
      <c r="D342" s="13">
        <v>-2.9279999345541E-3</v>
      </c>
      <c r="E342" s="13"/>
    </row>
    <row r="343" spans="1:5" x14ac:dyDescent="0.25">
      <c r="A343" s="1">
        <v>40753</v>
      </c>
      <c r="B343" s="13">
        <v>-2.4982999441586433E-2</v>
      </c>
      <c r="C343" s="13">
        <v>-1.7882999600283802E-2</v>
      </c>
      <c r="D343" s="13">
        <v>1.586799964532256E-2</v>
      </c>
      <c r="E343" s="13"/>
    </row>
    <row r="344" spans="1:5" x14ac:dyDescent="0.25">
      <c r="A344" s="1">
        <v>40786</v>
      </c>
      <c r="B344" s="13">
        <v>-1.2087999729812147E-2</v>
      </c>
      <c r="C344" s="13">
        <v>-7.005399843417108E-2</v>
      </c>
      <c r="D344" s="13">
        <v>1.4609999673441053E-2</v>
      </c>
      <c r="E344" s="13"/>
    </row>
    <row r="345" spans="1:5" x14ac:dyDescent="0.25">
      <c r="A345" s="1">
        <v>40816</v>
      </c>
      <c r="B345" s="13">
        <v>-8.6634998063556859E-2</v>
      </c>
      <c r="C345" s="13">
        <v>-8.5913998079672454E-2</v>
      </c>
      <c r="D345" s="13">
        <v>7.2749998373910791E-3</v>
      </c>
      <c r="E345" s="13"/>
    </row>
    <row r="346" spans="1:5" x14ac:dyDescent="0.25">
      <c r="A346" s="1">
        <v>40847</v>
      </c>
      <c r="B346" s="13">
        <v>5.6076998746581376E-2</v>
      </c>
      <c r="C346" s="13">
        <v>0.10369499768223614</v>
      </c>
      <c r="D346" s="13">
        <v>1.0739999759942292E-3</v>
      </c>
      <c r="E346" s="13"/>
    </row>
    <row r="347" spans="1:5" x14ac:dyDescent="0.25">
      <c r="A347" s="1">
        <v>40877</v>
      </c>
      <c r="B347" s="13">
        <v>-2.1259999524801971E-3</v>
      </c>
      <c r="C347" s="13">
        <v>-2.3951999464631082E-2</v>
      </c>
      <c r="D347" s="13">
        <v>-8.6799998059868813E-4</v>
      </c>
      <c r="E347" s="13"/>
    </row>
    <row r="348" spans="1:5" x14ac:dyDescent="0.25">
      <c r="A348" s="1">
        <v>40907</v>
      </c>
      <c r="B348" s="13">
        <v>-1.6995999620109798E-2</v>
      </c>
      <c r="C348" s="13">
        <v>-1.8099999595433476E-4</v>
      </c>
      <c r="D348" s="13">
        <v>1.0990999754332006E-2</v>
      </c>
      <c r="E348" s="13"/>
    </row>
    <row r="349" spans="1:5" x14ac:dyDescent="0.25">
      <c r="A349" s="1">
        <v>40939</v>
      </c>
      <c r="B349" s="13">
        <v>4.3728999022580678E-2</v>
      </c>
      <c r="C349" s="13">
        <v>5.0439998872578141E-2</v>
      </c>
      <c r="D349" s="13">
        <v>8.780999803729355E-3</v>
      </c>
      <c r="E349" s="13"/>
    </row>
    <row r="350" spans="1:5" x14ac:dyDescent="0.25">
      <c r="A350" s="1">
        <v>40968</v>
      </c>
      <c r="B350" s="13">
        <v>1.6733999625965952E-2</v>
      </c>
      <c r="C350" s="13">
        <v>4.9395998895913368E-2</v>
      </c>
      <c r="D350" s="13">
        <v>-2.2999999485909939E-4</v>
      </c>
      <c r="E350" s="13"/>
    </row>
    <row r="351" spans="1:5" x14ac:dyDescent="0.25">
      <c r="A351" s="1">
        <v>40998</v>
      </c>
      <c r="B351" s="13">
        <v>-1.6317999635264275E-2</v>
      </c>
      <c r="C351" s="13">
        <v>1.3427999699860811E-2</v>
      </c>
      <c r="D351" s="13">
        <v>-5.478999877534807E-3</v>
      </c>
      <c r="E351" s="13"/>
    </row>
    <row r="352" spans="1:5" x14ac:dyDescent="0.25">
      <c r="A352" s="1">
        <v>41029</v>
      </c>
      <c r="B352" s="13">
        <v>-5.9639998666942123E-3</v>
      </c>
      <c r="C352" s="13">
        <v>-1.100099975410849E-2</v>
      </c>
      <c r="D352" s="13">
        <v>1.1085999752208591E-2</v>
      </c>
      <c r="E352" s="13"/>
    </row>
    <row r="353" spans="1:5" x14ac:dyDescent="0.25">
      <c r="A353" s="1">
        <v>41060</v>
      </c>
      <c r="B353" s="13">
        <v>-6.1397998627647762E-2</v>
      </c>
      <c r="C353" s="13">
        <v>-8.5522998088411989E-2</v>
      </c>
      <c r="D353" s="13">
        <v>9.0479997977614413E-3</v>
      </c>
      <c r="E353" s="13"/>
    </row>
    <row r="354" spans="1:5" x14ac:dyDescent="0.25">
      <c r="A354" s="1">
        <v>41089</v>
      </c>
      <c r="B354" s="13">
        <v>1.1002999754063785E-2</v>
      </c>
      <c r="C354" s="13">
        <v>5.1455998849868775E-2</v>
      </c>
      <c r="D354" s="13">
        <v>3.9199999123811722E-4</v>
      </c>
      <c r="E354" s="13"/>
    </row>
    <row r="355" spans="1:5" x14ac:dyDescent="0.25">
      <c r="A355" s="1">
        <v>41121</v>
      </c>
      <c r="B355" s="13">
        <v>8.0029998211190098E-3</v>
      </c>
      <c r="C355" s="13">
        <v>1.3093999707326292E-2</v>
      </c>
      <c r="D355" s="13">
        <v>1.3792999691702425E-2</v>
      </c>
      <c r="E355" s="13"/>
    </row>
    <row r="356" spans="1:5" x14ac:dyDescent="0.25">
      <c r="A356" s="1">
        <v>41152</v>
      </c>
      <c r="B356" s="13">
        <v>2.6477999408170583E-2</v>
      </c>
      <c r="C356" s="13">
        <v>2.5840999422408639E-2</v>
      </c>
      <c r="D356" s="13">
        <v>6.5299998540431254E-4</v>
      </c>
      <c r="E356" s="13"/>
    </row>
    <row r="357" spans="1:5" x14ac:dyDescent="0.25">
      <c r="A357" s="1">
        <v>41180</v>
      </c>
      <c r="B357" s="13">
        <v>3.4292999233491717E-2</v>
      </c>
      <c r="C357" s="13">
        <v>2.7896999376453457E-2</v>
      </c>
      <c r="D357" s="13">
        <v>1.3769999692216513E-3</v>
      </c>
      <c r="E357" s="13"/>
    </row>
    <row r="358" spans="1:5" x14ac:dyDescent="0.25">
      <c r="A358" s="1">
        <v>41213</v>
      </c>
      <c r="B358" s="13">
        <v>1.0682999761216342E-2</v>
      </c>
      <c r="C358" s="13">
        <v>-6.4939998548477883E-3</v>
      </c>
      <c r="D358" s="13">
        <v>1.9669999560341239E-3</v>
      </c>
      <c r="E358" s="13"/>
    </row>
    <row r="359" spans="1:5" x14ac:dyDescent="0.25">
      <c r="A359" s="1">
        <v>41243</v>
      </c>
      <c r="B359" s="13">
        <v>-1.2821999713405967E-2</v>
      </c>
      <c r="C359" s="13">
        <v>1.3333999701961875E-2</v>
      </c>
      <c r="D359" s="13">
        <v>1.5779999647289513E-3</v>
      </c>
      <c r="E359" s="13"/>
    </row>
    <row r="360" spans="1:5" x14ac:dyDescent="0.25">
      <c r="A360" s="1">
        <v>41274</v>
      </c>
      <c r="B360" s="13">
        <v>1.9469999564811588E-2</v>
      </c>
      <c r="C360" s="13">
        <v>1.9333999567851423E-2</v>
      </c>
      <c r="D360" s="13">
        <v>-1.4239999681711197E-3</v>
      </c>
      <c r="E360" s="13"/>
    </row>
    <row r="361" spans="1:5" x14ac:dyDescent="0.25">
      <c r="A361" s="1">
        <v>41305</v>
      </c>
      <c r="B361" s="13">
        <v>2.2517999496683476E-2</v>
      </c>
      <c r="C361" s="13">
        <v>5.1213998855277901E-2</v>
      </c>
      <c r="D361" s="13">
        <v>-6.9939998436719178E-3</v>
      </c>
      <c r="E361" s="13"/>
    </row>
    <row r="362" spans="1:5" x14ac:dyDescent="0.25">
      <c r="A362" s="1">
        <v>41333</v>
      </c>
      <c r="B362" s="13">
        <v>1.2558999719284475E-2</v>
      </c>
      <c r="C362" s="13">
        <v>2.1479999519884584E-3</v>
      </c>
      <c r="D362" s="13">
        <v>5.0119998879730697E-3</v>
      </c>
      <c r="E362" s="13"/>
    </row>
    <row r="363" spans="1:5" x14ac:dyDescent="0.25">
      <c r="A363" s="1">
        <v>41362</v>
      </c>
      <c r="B363" s="13">
        <v>-1.9309999568387865E-3</v>
      </c>
      <c r="C363" s="13">
        <v>2.4019999463111164E-2</v>
      </c>
      <c r="D363" s="13">
        <v>7.9899998214095829E-4</v>
      </c>
      <c r="E363" s="13"/>
    </row>
    <row r="364" spans="1:5" x14ac:dyDescent="0.25">
      <c r="A364" s="1">
        <v>41394</v>
      </c>
      <c r="B364" s="13">
        <v>-2.0746999536268414E-2</v>
      </c>
      <c r="C364" s="13">
        <v>3.1839999288320542E-2</v>
      </c>
      <c r="D364" s="13">
        <v>1.0118999773822725E-2</v>
      </c>
      <c r="E364" s="13"/>
    </row>
    <row r="365" spans="1:5" x14ac:dyDescent="0.25">
      <c r="A365" s="1">
        <v>41425</v>
      </c>
      <c r="B365" s="13">
        <v>1.769999960437417E-2</v>
      </c>
      <c r="C365" s="13">
        <v>1.1309999747201802E-3</v>
      </c>
      <c r="D365" s="13">
        <v>-1.7841999601200222E-2</v>
      </c>
      <c r="E365" s="13"/>
    </row>
    <row r="366" spans="1:5" x14ac:dyDescent="0.25">
      <c r="A366" s="1">
        <v>41453</v>
      </c>
      <c r="B366" s="13">
        <v>-3.7571999160200362E-2</v>
      </c>
      <c r="C366" s="13">
        <v>-2.4230999458394943E-2</v>
      </c>
      <c r="D366" s="13">
        <v>-1.5468999654240905E-2</v>
      </c>
      <c r="E366" s="13"/>
    </row>
    <row r="367" spans="1:5" x14ac:dyDescent="0.25">
      <c r="A367" s="1">
        <v>41486</v>
      </c>
      <c r="B367" s="13">
        <v>3.186999928764999E-2</v>
      </c>
      <c r="C367" s="13">
        <v>5.3049998814240093E-2</v>
      </c>
      <c r="D367" s="13">
        <v>1.3669999694451689E-3</v>
      </c>
      <c r="E367" s="13"/>
    </row>
    <row r="368" spans="1:5" x14ac:dyDescent="0.25">
      <c r="A368" s="1">
        <v>41516</v>
      </c>
      <c r="B368" s="13">
        <v>1.5481999653950335E-2</v>
      </c>
      <c r="C368" s="13">
        <v>-2.0874999533407389E-2</v>
      </c>
      <c r="D368" s="13">
        <v>-5.1119998857378961E-3</v>
      </c>
      <c r="E368" s="13"/>
    </row>
    <row r="369" spans="1:5" x14ac:dyDescent="0.25">
      <c r="A369" s="1">
        <v>41547</v>
      </c>
      <c r="B369" s="13">
        <v>1.3975999687612057E-2</v>
      </c>
      <c r="C369" s="13">
        <v>5.0476998871751125E-2</v>
      </c>
      <c r="D369" s="13">
        <v>9.4669997883960605E-3</v>
      </c>
      <c r="E369" s="13"/>
    </row>
    <row r="370" spans="1:5" x14ac:dyDescent="0.25">
      <c r="A370" s="1">
        <v>41578</v>
      </c>
      <c r="B370" s="13">
        <v>4.7241998944059012E-2</v>
      </c>
      <c r="C370" s="13">
        <v>3.9416999118961391E-2</v>
      </c>
      <c r="D370" s="13">
        <v>8.0849998192861674E-3</v>
      </c>
      <c r="E370" s="13"/>
    </row>
    <row r="371" spans="1:5" x14ac:dyDescent="0.25">
      <c r="A371" s="1">
        <v>41607</v>
      </c>
      <c r="B371" s="13">
        <v>4.4989998994395142E-3</v>
      </c>
      <c r="C371" s="13">
        <v>1.8164999593980609E-2</v>
      </c>
      <c r="D371" s="13">
        <v>-3.743999916315079E-3</v>
      </c>
      <c r="E371" s="13"/>
    </row>
    <row r="372" spans="1:5" x14ac:dyDescent="0.25">
      <c r="A372" s="1">
        <v>41639</v>
      </c>
      <c r="B372" s="13">
        <v>1.9872999555803836E-2</v>
      </c>
      <c r="C372" s="13">
        <v>2.1551999518275258E-2</v>
      </c>
      <c r="D372" s="13">
        <v>-5.6509998736903079E-3</v>
      </c>
      <c r="E372" s="13"/>
    </row>
    <row r="373" spans="1:5" x14ac:dyDescent="0.25">
      <c r="A373" s="1">
        <v>41670</v>
      </c>
      <c r="B373" s="13">
        <v>8.1639998175203794E-3</v>
      </c>
      <c r="C373" s="13">
        <v>-3.6736999178864062E-2</v>
      </c>
      <c r="D373" s="13">
        <v>1.4774999669753016E-2</v>
      </c>
      <c r="E373" s="13"/>
    </row>
    <row r="374" spans="1:5" x14ac:dyDescent="0.25">
      <c r="A374" s="1">
        <v>41698</v>
      </c>
      <c r="B374" s="13">
        <v>3.9262999122403559E-2</v>
      </c>
      <c r="C374" s="13">
        <v>5.0579998869448896E-2</v>
      </c>
      <c r="D374" s="13">
        <v>5.3169998811557883E-3</v>
      </c>
      <c r="E374" s="13"/>
    </row>
    <row r="375" spans="1:5" x14ac:dyDescent="0.25">
      <c r="A375" s="1">
        <v>41729</v>
      </c>
      <c r="B375" s="13">
        <v>1.2271999725699425E-2</v>
      </c>
      <c r="C375" s="13">
        <v>2.1239999525249006E-3</v>
      </c>
      <c r="D375" s="13">
        <v>-1.7029999619349839E-3</v>
      </c>
      <c r="E375" s="13"/>
    </row>
    <row r="376" spans="1:5" x14ac:dyDescent="0.25">
      <c r="A376" s="1">
        <v>41759</v>
      </c>
      <c r="B376" s="13">
        <v>2.4241999458149074E-2</v>
      </c>
      <c r="C376" s="13">
        <v>1.0641999762132764E-2</v>
      </c>
      <c r="D376" s="13">
        <v>8.4389998113736514E-3</v>
      </c>
      <c r="E376" s="13"/>
    </row>
    <row r="377" spans="1:5" x14ac:dyDescent="0.25">
      <c r="A377" s="1">
        <v>41789</v>
      </c>
      <c r="B377" s="13">
        <v>-1.6509999630972742E-3</v>
      </c>
      <c r="C377" s="13">
        <v>2.0370999544672669E-2</v>
      </c>
      <c r="D377" s="13">
        <v>1.1384999745525421E-2</v>
      </c>
      <c r="E377" s="13"/>
    </row>
    <row r="378" spans="1:5" x14ac:dyDescent="0.25">
      <c r="A378" s="1">
        <v>41820</v>
      </c>
      <c r="B378" s="13">
        <v>4.0653999091312294E-2</v>
      </c>
      <c r="C378" s="13">
        <v>1.827299959156662E-2</v>
      </c>
      <c r="D378" s="13">
        <v>5.1699998844414953E-4</v>
      </c>
      <c r="E378" s="13"/>
    </row>
    <row r="379" spans="1:5" x14ac:dyDescent="0.25">
      <c r="A379" s="1">
        <v>41851</v>
      </c>
      <c r="B379" s="13">
        <v>1.4207999682426453E-2</v>
      </c>
      <c r="C379" s="13">
        <v>-1.5652999650128185E-2</v>
      </c>
      <c r="D379" s="13">
        <v>-2.5079999439418317E-3</v>
      </c>
      <c r="E379" s="13"/>
    </row>
    <row r="380" spans="1:5" x14ac:dyDescent="0.25">
      <c r="A380" s="1">
        <v>41880</v>
      </c>
      <c r="B380" s="13">
        <v>2.0879999533295633E-2</v>
      </c>
      <c r="C380" s="13">
        <v>2.2455999498069288E-2</v>
      </c>
      <c r="D380" s="13">
        <v>1.1038999753259124E-2</v>
      </c>
      <c r="E380" s="13"/>
    </row>
    <row r="381" spans="1:5" x14ac:dyDescent="0.25">
      <c r="A381" s="1">
        <v>41912</v>
      </c>
      <c r="B381" s="13">
        <v>-3.9871999108791349E-2</v>
      </c>
      <c r="C381" s="13">
        <v>-2.6705999403074384E-2</v>
      </c>
      <c r="D381" s="13">
        <v>-6.7899998482316738E-3</v>
      </c>
      <c r="E381" s="13"/>
    </row>
    <row r="382" spans="1:5" x14ac:dyDescent="0.25">
      <c r="A382" s="1">
        <v>41943</v>
      </c>
      <c r="B382" s="13">
        <v>-2.068599953763187E-2</v>
      </c>
      <c r="C382" s="13">
        <v>6.7519998490810397E-3</v>
      </c>
      <c r="D382" s="13">
        <v>9.8289997803047303E-3</v>
      </c>
      <c r="E382" s="13"/>
    </row>
    <row r="383" spans="1:5" x14ac:dyDescent="0.25">
      <c r="A383" s="1">
        <v>41971</v>
      </c>
      <c r="B383" s="13">
        <v>1.0600999763049186E-2</v>
      </c>
      <c r="C383" s="13">
        <v>2.0536999540962279E-2</v>
      </c>
      <c r="D383" s="13">
        <v>7.0959998413920406E-3</v>
      </c>
      <c r="E383" s="13"/>
    </row>
    <row r="384" spans="1:5" x14ac:dyDescent="0.25">
      <c r="A384" s="1">
        <v>42004</v>
      </c>
      <c r="B384" s="13">
        <v>-4.4439999006688595E-3</v>
      </c>
      <c r="C384" s="13">
        <v>-1.5660999649949374E-2</v>
      </c>
      <c r="D384" s="13">
        <v>9.3599997907876974E-4</v>
      </c>
      <c r="E384" s="13"/>
    </row>
    <row r="385" spans="1:5" x14ac:dyDescent="0.25">
      <c r="A385" s="1">
        <v>42034</v>
      </c>
      <c r="B385" s="13">
        <v>5.4899998772889383E-3</v>
      </c>
      <c r="C385" s="13">
        <v>-1.7833999601379037E-2</v>
      </c>
      <c r="D385" s="13">
        <v>2.0966999531351029E-2</v>
      </c>
      <c r="E385" s="13"/>
    </row>
    <row r="386" spans="1:5" x14ac:dyDescent="0.25">
      <c r="A386" s="1">
        <v>42062</v>
      </c>
      <c r="B386" s="13">
        <v>3.97859991107136E-2</v>
      </c>
      <c r="C386" s="13">
        <v>5.9068998679704963E-2</v>
      </c>
      <c r="D386" s="13">
        <v>-9.4009997898712762E-3</v>
      </c>
      <c r="E386" s="13"/>
    </row>
    <row r="387" spans="1:5" x14ac:dyDescent="0.25">
      <c r="A387" s="1">
        <v>42094</v>
      </c>
      <c r="B387" s="13">
        <v>-1.8798999579809607E-2</v>
      </c>
      <c r="C387" s="13">
        <v>-1.4930999666266145E-2</v>
      </c>
      <c r="D387" s="13">
        <v>4.641999896243215E-3</v>
      </c>
      <c r="E387" s="13"/>
    </row>
    <row r="388" spans="1:5" x14ac:dyDescent="0.25">
      <c r="A388" s="1">
        <v>42124</v>
      </c>
      <c r="B388" s="13">
        <v>2.4274999457411472E-2</v>
      </c>
      <c r="C388" s="13">
        <v>2.3785999468341472E-2</v>
      </c>
      <c r="D388" s="13">
        <v>-3.5879999198019505E-3</v>
      </c>
      <c r="E388" s="13"/>
    </row>
    <row r="389" spans="1:5" x14ac:dyDescent="0.25">
      <c r="A389" s="1">
        <v>42153</v>
      </c>
      <c r="B389" s="13">
        <v>-1.2178999727778136E-2</v>
      </c>
      <c r="C389" s="13">
        <v>4.0959999084472657E-3</v>
      </c>
      <c r="D389" s="13">
        <v>-2.408999946154654E-3</v>
      </c>
      <c r="E389" s="13"/>
    </row>
    <row r="390" spans="1:5" x14ac:dyDescent="0.25">
      <c r="A390" s="1">
        <v>42185</v>
      </c>
      <c r="B390" s="13">
        <v>-2.782199937812984E-2</v>
      </c>
      <c r="C390" s="13">
        <v>-2.2830999489687386E-2</v>
      </c>
      <c r="D390" s="13">
        <v>-1.0904999756254256E-2</v>
      </c>
      <c r="E390" s="13"/>
    </row>
    <row r="391" spans="1:5" x14ac:dyDescent="0.25">
      <c r="A391" s="1">
        <v>42216</v>
      </c>
      <c r="B391" s="13">
        <v>-3.1549999294802548E-3</v>
      </c>
      <c r="C391" s="13">
        <v>1.8270999591611325E-2</v>
      </c>
      <c r="D391" s="13">
        <v>6.9529998445883399E-3</v>
      </c>
      <c r="E391" s="13"/>
    </row>
    <row r="392" spans="1:5" x14ac:dyDescent="0.25">
      <c r="A392" s="1">
        <v>42247</v>
      </c>
      <c r="B392" s="13">
        <v>-4.0370999097637826E-2</v>
      </c>
      <c r="C392" s="13">
        <v>-6.5769998529925947E-2</v>
      </c>
      <c r="D392" s="13">
        <v>-1.4379999678581954E-3</v>
      </c>
      <c r="E392" s="13"/>
    </row>
    <row r="393" spans="1:5" x14ac:dyDescent="0.25">
      <c r="A393" s="1">
        <v>42277</v>
      </c>
      <c r="B393" s="13">
        <v>-3.6748999178595844E-2</v>
      </c>
      <c r="C393" s="13">
        <v>-3.6374999186955394E-2</v>
      </c>
      <c r="D393" s="13">
        <v>6.7639998488128183E-3</v>
      </c>
      <c r="E393" s="13"/>
    </row>
    <row r="394" spans="1:5" x14ac:dyDescent="0.25">
      <c r="A394" s="1">
        <v>42307</v>
      </c>
      <c r="B394" s="13">
        <v>1.9557999562844635E-2</v>
      </c>
      <c r="C394" s="13">
        <v>7.9546998221985993E-2</v>
      </c>
      <c r="D394" s="13">
        <v>1.699999962002039E-4</v>
      </c>
      <c r="E394" s="13"/>
    </row>
    <row r="395" spans="1:5" x14ac:dyDescent="0.25">
      <c r="A395" s="1">
        <v>42338</v>
      </c>
      <c r="B395" s="13">
        <v>-2.3539999473839997E-3</v>
      </c>
      <c r="C395" s="13">
        <v>-4.4899998996406794E-3</v>
      </c>
      <c r="D395" s="13">
        <v>-2.6439999409019949E-3</v>
      </c>
      <c r="E395" s="13"/>
    </row>
    <row r="396" spans="1:5" x14ac:dyDescent="0.25">
      <c r="A396" s="1">
        <v>42369</v>
      </c>
      <c r="B396" s="13">
        <v>-3.0675999314337971E-2</v>
      </c>
      <c r="C396" s="13">
        <v>-1.7163999616354703E-2</v>
      </c>
      <c r="D396" s="13">
        <v>-3.229999927803874E-3</v>
      </c>
      <c r="E396" s="13"/>
    </row>
    <row r="397" spans="1:5" x14ac:dyDescent="0.25">
      <c r="A397" s="1">
        <v>42398</v>
      </c>
      <c r="B397" s="13">
        <v>-1.1685999738797546E-2</v>
      </c>
      <c r="C397" s="13">
        <v>-5.955399866886437E-2</v>
      </c>
      <c r="D397" s="13">
        <v>1.3757999692484736E-2</v>
      </c>
      <c r="E397" s="13"/>
    </row>
    <row r="398" spans="1:5" x14ac:dyDescent="0.25">
      <c r="A398" s="1">
        <v>42429</v>
      </c>
      <c r="B398" s="13">
        <v>4.6789998954162E-3</v>
      </c>
      <c r="C398" s="13">
        <v>-6.8529998468235135E-3</v>
      </c>
      <c r="D398" s="13">
        <v>7.0959998413920406E-3</v>
      </c>
      <c r="E398" s="13"/>
    </row>
    <row r="399" spans="1:5" x14ac:dyDescent="0.25">
      <c r="A399" s="1">
        <v>42460</v>
      </c>
      <c r="B399" s="13">
        <v>5.2842998818866907E-2</v>
      </c>
      <c r="C399" s="13">
        <v>6.85809984670952E-2</v>
      </c>
      <c r="D399" s="13">
        <v>9.1719997949898241E-3</v>
      </c>
      <c r="E399" s="13"/>
    </row>
    <row r="400" spans="1:5" x14ac:dyDescent="0.25">
      <c r="A400" s="1">
        <v>42489</v>
      </c>
      <c r="B400" s="13">
        <v>3.67709991781041E-2</v>
      </c>
      <c r="C400" s="13">
        <v>1.6327999635040759E-2</v>
      </c>
      <c r="D400" s="13">
        <v>3.8409999141469598E-3</v>
      </c>
      <c r="E400" s="13"/>
    </row>
    <row r="401" spans="1:5" x14ac:dyDescent="0.25">
      <c r="A401" s="1">
        <v>42521</v>
      </c>
      <c r="B401" s="13">
        <v>9.961999777331948E-3</v>
      </c>
      <c r="C401" s="13">
        <v>6.376999857462943E-3</v>
      </c>
      <c r="D401" s="13">
        <v>2.559999942779541E-4</v>
      </c>
      <c r="E401" s="13"/>
    </row>
    <row r="402" spans="1:5" x14ac:dyDescent="0.25">
      <c r="A402" s="1">
        <v>42551</v>
      </c>
      <c r="B402" s="13">
        <v>3.422999923489988E-3</v>
      </c>
      <c r="C402" s="13">
        <v>-1.0725999760255218E-2</v>
      </c>
      <c r="D402" s="13">
        <v>1.7967999598383903E-2</v>
      </c>
      <c r="E402" s="13"/>
    </row>
    <row r="403" spans="1:5" x14ac:dyDescent="0.25">
      <c r="A403" s="1">
        <v>42580</v>
      </c>
      <c r="B403" s="13">
        <v>3.9062999126873908E-2</v>
      </c>
      <c r="C403" s="13">
        <v>4.2476999050565067E-2</v>
      </c>
      <c r="D403" s="13">
        <v>6.3219998586922883E-3</v>
      </c>
      <c r="E403" s="13"/>
    </row>
    <row r="404" spans="1:5" x14ac:dyDescent="0.25">
      <c r="A404" s="1">
        <v>42613</v>
      </c>
      <c r="B404" s="13">
        <v>2.6699999403208496E-3</v>
      </c>
      <c r="C404" s="13">
        <v>1.328999970294535E-3</v>
      </c>
      <c r="D404" s="13">
        <v>-1.1419999744743108E-3</v>
      </c>
      <c r="E404" s="13"/>
    </row>
    <row r="405" spans="1:5" x14ac:dyDescent="0.25">
      <c r="A405" s="1">
        <v>42643</v>
      </c>
      <c r="B405" s="13">
        <v>1.2191999727487565E-2</v>
      </c>
      <c r="C405" s="13">
        <v>5.7449998715892433E-3</v>
      </c>
      <c r="D405" s="13">
        <v>-5.8899998683482413E-4</v>
      </c>
      <c r="E405" s="13"/>
    </row>
    <row r="406" spans="1:5" x14ac:dyDescent="0.25">
      <c r="A406" s="1">
        <v>42674</v>
      </c>
      <c r="B406" s="13">
        <v>6.1779998619109393E-3</v>
      </c>
      <c r="C406" s="13">
        <v>-1.9065999573841693E-2</v>
      </c>
      <c r="D406" s="13">
        <v>-7.6489998290315275E-3</v>
      </c>
      <c r="E406" s="13"/>
    </row>
    <row r="407" spans="1:5" x14ac:dyDescent="0.25">
      <c r="A407" s="1">
        <v>42704</v>
      </c>
      <c r="B407" s="13">
        <v>2.1939999509602785E-2</v>
      </c>
      <c r="C407" s="13">
        <v>1.4960999665595592E-2</v>
      </c>
      <c r="D407" s="13">
        <v>-2.3651999471336605E-2</v>
      </c>
      <c r="E407" s="13"/>
    </row>
    <row r="408" spans="1:5" x14ac:dyDescent="0.25">
      <c r="A408" s="1">
        <v>42734</v>
      </c>
      <c r="B408" s="13">
        <v>1.6629999628290534E-2</v>
      </c>
      <c r="C408" s="13">
        <v>2.4296999456919731E-2</v>
      </c>
      <c r="D408" s="13">
        <v>1.4089999685063957E-3</v>
      </c>
      <c r="E408" s="13"/>
    </row>
    <row r="409" spans="1:5" x14ac:dyDescent="0.25">
      <c r="A409" s="1">
        <v>42766</v>
      </c>
      <c r="B409" s="13">
        <v>8.4859998103231186E-3</v>
      </c>
      <c r="C409" s="13">
        <v>2.4373999455198643E-2</v>
      </c>
      <c r="D409" s="13">
        <v>1.962999956123531E-3</v>
      </c>
      <c r="E409" s="13"/>
    </row>
    <row r="410" spans="1:5" x14ac:dyDescent="0.25">
      <c r="A410" s="1">
        <v>42794</v>
      </c>
      <c r="B410" s="13">
        <v>2.1199999526143073E-3</v>
      </c>
      <c r="C410" s="13">
        <v>2.8226999369077386E-2</v>
      </c>
      <c r="D410" s="13">
        <v>6.720999849773944E-3</v>
      </c>
      <c r="E410" s="13"/>
    </row>
    <row r="411" spans="1:5" x14ac:dyDescent="0.25">
      <c r="A411" s="1">
        <v>42825</v>
      </c>
      <c r="B411" s="13">
        <v>1.3361999701336027E-2</v>
      </c>
      <c r="C411" s="13">
        <v>1.139099974539131E-2</v>
      </c>
      <c r="D411" s="13">
        <v>-5.2699998822063206E-4</v>
      </c>
      <c r="E411" s="13"/>
    </row>
    <row r="412" spans="1:5" x14ac:dyDescent="0.25">
      <c r="A412" s="1">
        <v>42853</v>
      </c>
      <c r="B412" s="13">
        <v>4.3959999017417432E-3</v>
      </c>
      <c r="C412" s="13">
        <v>1.5272999658621849E-2</v>
      </c>
      <c r="D412" s="13">
        <v>7.7189998274669056E-3</v>
      </c>
      <c r="E412" s="13"/>
    </row>
    <row r="413" spans="1:5" x14ac:dyDescent="0.25">
      <c r="A413" s="1">
        <v>42886</v>
      </c>
      <c r="B413" s="13">
        <v>-1.3250999703817068E-2</v>
      </c>
      <c r="C413" s="13">
        <v>2.1854999511502684E-2</v>
      </c>
      <c r="D413" s="13">
        <v>7.6949998280033466E-3</v>
      </c>
      <c r="E413" s="13"/>
    </row>
    <row r="414" spans="1:5" x14ac:dyDescent="0.25">
      <c r="A414" s="1">
        <v>42916</v>
      </c>
      <c r="B414" s="13">
        <v>-7.5519998311996458E-3</v>
      </c>
      <c r="C414" s="13">
        <v>4.2239999055862423E-3</v>
      </c>
      <c r="D414" s="13">
        <v>-1.0029999775812029E-3</v>
      </c>
      <c r="E414" s="13"/>
    </row>
    <row r="415" spans="1:5" x14ac:dyDescent="0.25">
      <c r="A415" s="1">
        <v>42947</v>
      </c>
      <c r="B415" s="13">
        <v>-6.0999998636543753E-4</v>
      </c>
      <c r="C415" s="13">
        <v>2.4251999457925555E-2</v>
      </c>
      <c r="D415" s="13">
        <v>4.3039999037981034E-3</v>
      </c>
      <c r="E415" s="13"/>
    </row>
    <row r="416" spans="1:5" x14ac:dyDescent="0.25">
      <c r="A416" s="1">
        <v>42978</v>
      </c>
      <c r="B416" s="13">
        <v>6.678999850712717E-3</v>
      </c>
      <c r="C416" s="13">
        <v>1.9029999574646354E-3</v>
      </c>
      <c r="D416" s="13">
        <v>8.9649997996166346E-3</v>
      </c>
      <c r="E416" s="13"/>
    </row>
    <row r="417" spans="1:5" x14ac:dyDescent="0.25">
      <c r="A417" s="1">
        <v>43007</v>
      </c>
      <c r="B417" s="13">
        <v>3.0570999316684902E-2</v>
      </c>
      <c r="C417" s="13">
        <v>2.2838999489508571E-2</v>
      </c>
      <c r="D417" s="13">
        <v>-4.7599998936057085E-3</v>
      </c>
      <c r="E417" s="13"/>
    </row>
    <row r="418" spans="1:5" x14ac:dyDescent="0.25">
      <c r="A418" s="1">
        <v>43039</v>
      </c>
      <c r="B418" s="13">
        <v>2.7315999389439818E-2</v>
      </c>
      <c r="C418" s="13">
        <v>1.9142999572120605E-2</v>
      </c>
      <c r="D418" s="13">
        <v>5.7899998705834149E-4</v>
      </c>
      <c r="E418" s="13"/>
    </row>
    <row r="419" spans="1:5" x14ac:dyDescent="0.25">
      <c r="A419" s="1">
        <v>43069</v>
      </c>
      <c r="B419" s="13">
        <v>4.7209998944774271E-3</v>
      </c>
      <c r="C419" s="13">
        <v>2.2161999504640699E-2</v>
      </c>
      <c r="D419" s="13">
        <v>-1.2849999712780118E-3</v>
      </c>
      <c r="E419" s="13"/>
    </row>
    <row r="420" spans="1:5" x14ac:dyDescent="0.25">
      <c r="A420" s="1">
        <v>43098</v>
      </c>
      <c r="B420" s="13">
        <v>1.1852999735064805E-2</v>
      </c>
      <c r="C420" s="13">
        <v>1.3844999690540136E-2</v>
      </c>
      <c r="D420" s="13">
        <v>4.5899998974055058E-3</v>
      </c>
      <c r="E420" s="13"/>
    </row>
    <row r="421" spans="1:5" x14ac:dyDescent="0.25">
      <c r="A421" s="1">
        <v>43131</v>
      </c>
      <c r="B421" s="13">
        <v>-1.3949999688193201E-2</v>
      </c>
      <c r="C421" s="13">
        <v>5.3039998814463619E-2</v>
      </c>
      <c r="D421" s="13">
        <v>-1.1517999742552637E-2</v>
      </c>
      <c r="E421" s="13"/>
    </row>
    <row r="422" spans="1:5" x14ac:dyDescent="0.25">
      <c r="A422" s="1">
        <v>43159</v>
      </c>
      <c r="B422" s="13">
        <v>-3.0155999325960876E-2</v>
      </c>
      <c r="C422" s="13">
        <v>-4.1012999083288017E-2</v>
      </c>
      <c r="D422" s="13">
        <v>-9.4769997881725427E-3</v>
      </c>
      <c r="E422" s="13"/>
    </row>
    <row r="423" spans="1:5" x14ac:dyDescent="0.25">
      <c r="A423" s="1">
        <v>43189</v>
      </c>
      <c r="B423" s="13">
        <v>-1.5829999646171926E-3</v>
      </c>
      <c r="C423" s="13">
        <v>-2.1088999528624121E-2</v>
      </c>
      <c r="D423" s="13">
        <v>6.4129998566582799E-3</v>
      </c>
      <c r="E423" s="13"/>
    </row>
    <row r="424" spans="1:5" x14ac:dyDescent="0.25">
      <c r="A424" s="1">
        <v>43220</v>
      </c>
      <c r="B424" s="13">
        <v>1.8211999592930076E-2</v>
      </c>
      <c r="C424" s="13">
        <v>1.2018999731354415E-2</v>
      </c>
      <c r="D424" s="13">
        <v>-7.4389998337253925E-3</v>
      </c>
      <c r="E424" s="13"/>
    </row>
    <row r="425" spans="1:5" x14ac:dyDescent="0.25">
      <c r="A425" s="1">
        <v>43251</v>
      </c>
      <c r="B425" s="13">
        <v>3.1151999303698542E-2</v>
      </c>
      <c r="C425" s="13">
        <v>6.9239998452365397E-3</v>
      </c>
      <c r="D425" s="13">
        <v>7.1349998405203221E-3</v>
      </c>
      <c r="E425" s="13"/>
    </row>
    <row r="426" spans="1:5" x14ac:dyDescent="0.25">
      <c r="A426" s="1">
        <v>43280</v>
      </c>
      <c r="B426" s="13">
        <v>1.6933999621495603E-2</v>
      </c>
      <c r="C426" s="13">
        <v>-1.029999976977706E-4</v>
      </c>
      <c r="D426" s="13">
        <v>-1.2299999725073575E-3</v>
      </c>
      <c r="E426" s="13"/>
    </row>
    <row r="427" spans="1:5" x14ac:dyDescent="0.25">
      <c r="A427" s="1">
        <v>43312</v>
      </c>
      <c r="B427" s="13">
        <v>1.1499999742954969E-2</v>
      </c>
      <c r="C427" s="13">
        <v>3.150099929589778E-2</v>
      </c>
      <c r="D427" s="13">
        <v>2.3799999468028548E-4</v>
      </c>
      <c r="E427" s="13"/>
    </row>
    <row r="428" spans="1:5" x14ac:dyDescent="0.25">
      <c r="A428" s="1">
        <v>43343</v>
      </c>
      <c r="B428" s="13">
        <v>-8.1129998186603193E-3</v>
      </c>
      <c r="C428" s="13">
        <v>1.2836999713070691E-2</v>
      </c>
      <c r="D428" s="13">
        <v>6.4359998561441889E-3</v>
      </c>
      <c r="E428" s="13"/>
    </row>
    <row r="429" spans="1:5" x14ac:dyDescent="0.25">
      <c r="A429" s="1">
        <v>43371</v>
      </c>
      <c r="B429" s="13">
        <v>-8.9029998010024432E-3</v>
      </c>
      <c r="C429" s="13">
        <v>5.9579998668283221E-3</v>
      </c>
      <c r="D429" s="13">
        <v>-6.4389998560771345E-3</v>
      </c>
      <c r="E429" s="13"/>
    </row>
    <row r="430" spans="1:5" x14ac:dyDescent="0.25">
      <c r="A430" s="1">
        <v>43404</v>
      </c>
      <c r="B430" s="13">
        <v>-6.274299859758467E-2</v>
      </c>
      <c r="C430" s="13">
        <v>-7.3205998363718383E-2</v>
      </c>
      <c r="D430" s="13">
        <v>-7.9009998233988878E-3</v>
      </c>
      <c r="E430" s="13"/>
    </row>
    <row r="431" spans="1:5" x14ac:dyDescent="0.25">
      <c r="A431" s="1">
        <v>43434</v>
      </c>
      <c r="B431" s="13">
        <v>1.3851999690383672E-2</v>
      </c>
      <c r="C431" s="13">
        <v>1.1862999734841286E-2</v>
      </c>
      <c r="D431" s="13">
        <v>5.9669998666271569E-3</v>
      </c>
      <c r="E431" s="13"/>
    </row>
    <row r="432" spans="1:5" x14ac:dyDescent="0.25">
      <c r="A432" s="1">
        <v>43465</v>
      </c>
      <c r="B432" s="13">
        <v>-5.4079998791217811E-2</v>
      </c>
      <c r="C432" s="13">
        <v>-7.5635998309403665E-2</v>
      </c>
      <c r="D432" s="13">
        <v>1.8370999589376151E-2</v>
      </c>
      <c r="E432" s="13"/>
    </row>
    <row r="433" spans="1:5" x14ac:dyDescent="0.25">
      <c r="A433" s="1">
        <v>43496</v>
      </c>
      <c r="B433" s="13">
        <v>8.735199804753066E-2</v>
      </c>
      <c r="C433" s="13">
        <v>7.8162998252920807E-2</v>
      </c>
      <c r="D433" s="13">
        <v>1.06219997625798E-2</v>
      </c>
      <c r="E433" s="13"/>
    </row>
    <row r="434" spans="1:5" x14ac:dyDescent="0.25">
      <c r="A434" s="1">
        <v>43524</v>
      </c>
      <c r="B434" s="13">
        <v>3.1480999296344812E-2</v>
      </c>
      <c r="C434" s="13">
        <v>3.0568999316729607E-2</v>
      </c>
      <c r="D434" s="13">
        <v>-5.7999998703598982E-4</v>
      </c>
      <c r="E434" s="13"/>
    </row>
    <row r="435" spans="1:5" x14ac:dyDescent="0.25">
      <c r="A435" s="1">
        <v>43553</v>
      </c>
      <c r="B435" s="13">
        <v>1.0133999773487449E-2</v>
      </c>
      <c r="C435" s="13">
        <v>1.3850999690406025E-2</v>
      </c>
      <c r="D435" s="13">
        <v>1.9199999570846556E-2</v>
      </c>
      <c r="E435" s="13"/>
    </row>
    <row r="436" spans="1:5" x14ac:dyDescent="0.25">
      <c r="A436" s="1">
        <v>43585</v>
      </c>
      <c r="B436" s="13">
        <v>3.2207999280095101E-2</v>
      </c>
      <c r="C436" s="13">
        <v>3.5949999196454883E-2</v>
      </c>
      <c r="D436" s="13">
        <v>2.559999942779541E-4</v>
      </c>
      <c r="E436" s="13"/>
    </row>
    <row r="437" spans="1:5" x14ac:dyDescent="0.25">
      <c r="A437" s="1">
        <v>43616</v>
      </c>
      <c r="B437" s="13">
        <v>-3.0639999315142632E-2</v>
      </c>
      <c r="C437" s="13">
        <v>-5.6938998727314179E-2</v>
      </c>
      <c r="D437" s="13">
        <v>1.7751999603211877E-2</v>
      </c>
      <c r="E437" s="13"/>
    </row>
    <row r="438" spans="1:5" x14ac:dyDescent="0.25">
      <c r="A438" s="1">
        <v>43644</v>
      </c>
      <c r="B438" s="13">
        <v>2.526099943537265E-2</v>
      </c>
      <c r="C438" s="13">
        <v>6.633299851734191E-2</v>
      </c>
      <c r="D438" s="13">
        <v>1.255599971935153E-2</v>
      </c>
      <c r="E438" s="13"/>
    </row>
    <row r="439" spans="1:5" x14ac:dyDescent="0.25">
      <c r="A439" s="1">
        <v>43677</v>
      </c>
      <c r="B439" s="13">
        <v>3.4329999232664702E-3</v>
      </c>
      <c r="C439" s="13">
        <v>5.2469998827204111E-3</v>
      </c>
      <c r="D439" s="13">
        <v>2.2009999508038162E-3</v>
      </c>
      <c r="E439" s="13"/>
    </row>
    <row r="440" spans="1:5" x14ac:dyDescent="0.25">
      <c r="A440" s="1">
        <v>43707</v>
      </c>
      <c r="B440" s="13">
        <v>4.3589999025687573E-3</v>
      </c>
      <c r="C440" s="13">
        <v>-1.997499955352396E-2</v>
      </c>
      <c r="D440" s="13">
        <v>2.5912999420799315E-2</v>
      </c>
      <c r="E440" s="13"/>
    </row>
    <row r="441" spans="1:5" x14ac:dyDescent="0.25">
      <c r="A441" s="1">
        <v>43738</v>
      </c>
      <c r="B441" s="13">
        <v>1.6910999622009697E-2</v>
      </c>
      <c r="C441" s="13">
        <v>2.1741999514028429E-2</v>
      </c>
      <c r="D441" s="13">
        <v>-5.3249998809769749E-3</v>
      </c>
      <c r="E441" s="13"/>
    </row>
    <row r="442" spans="1:5" x14ac:dyDescent="0.25">
      <c r="A442" s="1">
        <v>43769</v>
      </c>
      <c r="B442" s="13">
        <v>-8.5959998078644281E-3</v>
      </c>
      <c r="C442" s="13">
        <v>2.5703999425470827E-2</v>
      </c>
      <c r="D442" s="13">
        <v>3.0119999326765541E-3</v>
      </c>
      <c r="E442" s="13"/>
    </row>
    <row r="443" spans="1:5" x14ac:dyDescent="0.25">
      <c r="A443" s="1">
        <v>43798</v>
      </c>
      <c r="B443" s="13">
        <v>3.5896999197639529E-2</v>
      </c>
      <c r="C443" s="13">
        <v>2.8323999366909262E-2</v>
      </c>
      <c r="D443" s="13">
        <v>-5.1199998855590821E-4</v>
      </c>
      <c r="E443" s="13"/>
    </row>
    <row r="444" spans="1:5" x14ac:dyDescent="0.25">
      <c r="A444" s="1">
        <v>43830</v>
      </c>
      <c r="B444" s="13">
        <v>4.5819998975843192E-3</v>
      </c>
      <c r="C444" s="13">
        <v>3.034699932169169E-2</v>
      </c>
      <c r="D444" s="13">
        <v>-6.9599998444318766E-4</v>
      </c>
      <c r="E444" s="13"/>
    </row>
    <row r="445" spans="1:5" x14ac:dyDescent="0.25">
      <c r="A445" s="1">
        <v>43861</v>
      </c>
      <c r="B445" s="13">
        <v>1.7480999609269202E-2</v>
      </c>
      <c r="C445" s="13">
        <v>-5.7879998706281185E-3</v>
      </c>
      <c r="D445" s="13">
        <v>1.9244999569840729E-2</v>
      </c>
      <c r="E445" s="13"/>
    </row>
    <row r="446" spans="1:5" x14ac:dyDescent="0.25">
      <c r="A446" s="1">
        <v>43889</v>
      </c>
      <c r="B446" s="13">
        <v>-5.9015998680889609E-2</v>
      </c>
      <c r="C446" s="13">
        <v>-8.4220998117513962E-2</v>
      </c>
      <c r="D446" s="13">
        <v>1.799999959766865E-2</v>
      </c>
      <c r="E446" s="13"/>
    </row>
    <row r="447" spans="1:5" x14ac:dyDescent="0.25">
      <c r="A447" s="1">
        <v>43921</v>
      </c>
      <c r="B447" s="13">
        <v>-0.17373199611678719</v>
      </c>
      <c r="C447" s="13">
        <v>-0.13174399705529213</v>
      </c>
      <c r="D447" s="13">
        <v>-5.8869998684152958E-3</v>
      </c>
      <c r="E447" s="13"/>
    </row>
    <row r="448" spans="1:5" x14ac:dyDescent="0.25">
      <c r="A448" s="1">
        <v>43951</v>
      </c>
      <c r="B448" s="13">
        <v>0.10792099758777766</v>
      </c>
      <c r="C448" s="13">
        <v>0.11000599754117429</v>
      </c>
      <c r="D448" s="13">
        <v>1.7776999602653085E-2</v>
      </c>
      <c r="E448" s="13"/>
    </row>
    <row r="449" spans="1:5" x14ac:dyDescent="0.25">
      <c r="A449" s="1">
        <v>43980</v>
      </c>
      <c r="B449" s="13">
        <v>3.0393999320641161E-2</v>
      </c>
      <c r="C449" s="13">
        <v>4.8925998906418681E-2</v>
      </c>
      <c r="D449" s="13">
        <v>4.6539998959749937E-3</v>
      </c>
      <c r="E449" s="13"/>
    </row>
    <row r="450" spans="1:5" x14ac:dyDescent="0.25">
      <c r="A450" s="1">
        <v>44012</v>
      </c>
      <c r="B450" s="13">
        <v>2.4627999449521303E-2</v>
      </c>
      <c r="C450" s="13">
        <v>2.68989993987605E-2</v>
      </c>
      <c r="D450" s="13">
        <v>6.301999859139323E-3</v>
      </c>
      <c r="E450" s="13"/>
    </row>
    <row r="451" spans="1:5" x14ac:dyDescent="0.25">
      <c r="A451" s="1">
        <v>44043</v>
      </c>
      <c r="B451" s="13">
        <v>4.482999899797141E-2</v>
      </c>
      <c r="C451" s="13">
        <v>4.8200998922623695E-2</v>
      </c>
      <c r="D451" s="13">
        <v>1.4934999666176736E-2</v>
      </c>
      <c r="E451" s="13"/>
    </row>
    <row r="452" spans="1:5" x14ac:dyDescent="0.25">
      <c r="A452" s="1">
        <v>44074</v>
      </c>
      <c r="B452" s="13">
        <v>2.3483999475091694E-2</v>
      </c>
      <c r="C452" s="13">
        <v>6.7218998497538263E-2</v>
      </c>
      <c r="D452" s="13">
        <v>-8.0729998195543887E-3</v>
      </c>
      <c r="E452" s="13"/>
    </row>
    <row r="453" spans="1:5" x14ac:dyDescent="0.25">
      <c r="A453" s="1">
        <v>44104</v>
      </c>
      <c r="B453" s="13">
        <v>-2.061699953917414E-2</v>
      </c>
      <c r="C453" s="13">
        <v>-3.4076999238319694E-2</v>
      </c>
      <c r="D453" s="13">
        <v>-5.4699998777359724E-4</v>
      </c>
      <c r="E453" s="13"/>
    </row>
    <row r="454" spans="1:5" x14ac:dyDescent="0.25">
      <c r="A454" s="1">
        <v>44134</v>
      </c>
      <c r="B454" s="13">
        <v>-3.1141999303922054E-2</v>
      </c>
      <c r="C454" s="13">
        <v>-3.0431999319791795E-2</v>
      </c>
      <c r="D454" s="13">
        <v>-4.464999900199473E-3</v>
      </c>
      <c r="E454" s="13"/>
    </row>
    <row r="455" spans="1:5" x14ac:dyDescent="0.25">
      <c r="A455" s="1">
        <v>44165</v>
      </c>
      <c r="B455" s="13">
        <v>0.10567799763791264</v>
      </c>
      <c r="C455" s="13">
        <v>0.12823999713361264</v>
      </c>
      <c r="D455" s="13">
        <v>9.8119997806847097E-3</v>
      </c>
      <c r="E455" s="13"/>
    </row>
    <row r="456" spans="1:5" x14ac:dyDescent="0.25">
      <c r="A456" s="1">
        <v>44196</v>
      </c>
      <c r="B456" s="13">
        <v>1.7231999614834785E-2</v>
      </c>
      <c r="C456" s="13">
        <v>4.2775999043881886E-2</v>
      </c>
      <c r="D456" s="13">
        <v>1.3769999692216513E-3</v>
      </c>
      <c r="E456" s="13"/>
    </row>
    <row r="457" spans="1:5" x14ac:dyDescent="0.25">
      <c r="A457" s="1">
        <v>44225</v>
      </c>
      <c r="B457" s="13">
        <v>-3.1989999284967783E-3</v>
      </c>
      <c r="C457" s="13">
        <v>-9.6779997836798429E-3</v>
      </c>
      <c r="D457" s="13">
        <v>-7.1699998397380107E-3</v>
      </c>
      <c r="E457" s="13"/>
    </row>
    <row r="458" spans="1:5" x14ac:dyDescent="0.25">
      <c r="A458" s="1">
        <v>44253</v>
      </c>
      <c r="B458" s="13">
        <v>4.364899902436882E-2</v>
      </c>
      <c r="C458" s="13">
        <v>2.5954999419860542E-2</v>
      </c>
      <c r="D458" s="13">
        <v>-1.44389996772632E-2</v>
      </c>
      <c r="E458" s="13"/>
    </row>
    <row r="459" spans="1:5" x14ac:dyDescent="0.25">
      <c r="A459" s="1">
        <v>44286</v>
      </c>
      <c r="B459" s="13">
        <v>3.8691999135166411E-2</v>
      </c>
      <c r="C459" s="13">
        <v>3.3898999242298306E-2</v>
      </c>
      <c r="D459" s="13">
        <v>-1.2487999720871447E-2</v>
      </c>
      <c r="E459" s="13"/>
    </row>
    <row r="460" spans="1:5" x14ac:dyDescent="0.25">
      <c r="A460" s="1">
        <v>44316</v>
      </c>
      <c r="B460" s="13">
        <v>2.3897999465838076E-2</v>
      </c>
      <c r="C460" s="13">
        <v>4.6941998950764542E-2</v>
      </c>
      <c r="D460" s="13">
        <v>7.8999998234212405E-3</v>
      </c>
      <c r="E460" s="13"/>
    </row>
    <row r="461" spans="1:5" x14ac:dyDescent="0.25">
      <c r="A461" s="1">
        <v>44347</v>
      </c>
      <c r="B461" s="13">
        <v>3.4480999229289593E-2</v>
      </c>
      <c r="C461" s="13">
        <v>1.4885999667271971E-2</v>
      </c>
      <c r="D461" s="13">
        <v>3.2669999269768595E-3</v>
      </c>
      <c r="E461" s="13"/>
    </row>
    <row r="462" spans="1:5" x14ac:dyDescent="0.25">
      <c r="A462" s="1">
        <v>44377</v>
      </c>
      <c r="B462" s="13">
        <v>2.4847999444603919E-2</v>
      </c>
      <c r="C462" s="13">
        <v>1.5253999659046532E-2</v>
      </c>
      <c r="D462" s="13">
        <v>7.0249998429790144E-3</v>
      </c>
      <c r="E462" s="13"/>
    </row>
    <row r="463" spans="1:5" x14ac:dyDescent="0.25">
      <c r="A463" s="1">
        <v>44407</v>
      </c>
      <c r="B463" s="13">
        <v>8.0329998204484582E-3</v>
      </c>
      <c r="C463" s="13">
        <v>1.8171999593824147E-2</v>
      </c>
      <c r="D463" s="13">
        <v>1.1182999750040471E-2</v>
      </c>
      <c r="E463" s="13"/>
    </row>
    <row r="464" spans="1:5" x14ac:dyDescent="0.25">
      <c r="A464" s="1">
        <v>44439</v>
      </c>
      <c r="B464" s="13">
        <v>1.632899963501841E-2</v>
      </c>
      <c r="C464" s="13">
        <v>2.5191999436914921E-2</v>
      </c>
      <c r="D464" s="13">
        <v>-1.9029999574646354E-3</v>
      </c>
      <c r="E464" s="13"/>
    </row>
    <row r="465" spans="1:5" x14ac:dyDescent="0.25">
      <c r="A465" s="1">
        <v>44469</v>
      </c>
      <c r="B465" s="13">
        <v>-2.2149999504908917E-2</v>
      </c>
      <c r="C465" s="13">
        <v>-4.1073999081924557E-2</v>
      </c>
      <c r="D465" s="13">
        <v>-8.6589998064562686E-3</v>
      </c>
      <c r="E465" s="13"/>
    </row>
    <row r="466" spans="1:5" x14ac:dyDescent="0.25">
      <c r="A466" s="1">
        <v>44498</v>
      </c>
      <c r="B466" s="13">
        <v>5.0154998878948392E-2</v>
      </c>
      <c r="C466" s="13">
        <v>5.6856998729147012E-2</v>
      </c>
      <c r="D466" s="13">
        <v>-2.7599999383091928E-4</v>
      </c>
      <c r="E466" s="13"/>
    </row>
    <row r="467" spans="1:5" x14ac:dyDescent="0.25">
      <c r="A467" s="1">
        <v>44530</v>
      </c>
      <c r="B467" s="13">
        <v>-1.6205999637767674E-2</v>
      </c>
      <c r="C467" s="13">
        <v>-2.1595999517291787E-2</v>
      </c>
      <c r="D467" s="13">
        <v>2.9609999338164922E-3</v>
      </c>
      <c r="E467" s="13"/>
    </row>
    <row r="468" spans="1:5" x14ac:dyDescent="0.25">
      <c r="A468" s="1">
        <v>44561</v>
      </c>
      <c r="B468" s="13">
        <v>3.0880999309755859E-2</v>
      </c>
      <c r="C468" s="13">
        <v>4.3056999037601053E-2</v>
      </c>
      <c r="D468" s="13">
        <v>-2.5579999428242449E-3</v>
      </c>
      <c r="E468" s="13"/>
    </row>
    <row r="469" spans="1:5" x14ac:dyDescent="0.25">
      <c r="A469" s="1">
        <v>44592</v>
      </c>
      <c r="B469" s="13">
        <v>-3.9899999108165508E-3</v>
      </c>
      <c r="C469" s="13">
        <v>-5.2696998822130268E-2</v>
      </c>
      <c r="D469" s="13">
        <v>-2.1543999518454073E-2</v>
      </c>
      <c r="E469" s="13"/>
    </row>
    <row r="470" spans="1:5" x14ac:dyDescent="0.25">
      <c r="A470" s="1">
        <v>44620</v>
      </c>
      <c r="B470" s="13">
        <v>2.7999999374151235E-3</v>
      </c>
      <c r="C470" s="13">
        <v>-2.4974999441765251E-2</v>
      </c>
      <c r="D470" s="13">
        <v>-1.1156999750621616E-2</v>
      </c>
      <c r="E470" s="13"/>
    </row>
    <row r="471" spans="1:5" x14ac:dyDescent="0.25">
      <c r="A471" s="1">
        <v>44651</v>
      </c>
      <c r="B471" s="13">
        <v>3.9676999113149938E-2</v>
      </c>
      <c r="C471" s="13">
        <v>2.8106999371759596E-2</v>
      </c>
      <c r="D471" s="13">
        <v>-2.7783999378979206E-2</v>
      </c>
      <c r="E471" s="13"/>
    </row>
    <row r="472" spans="1:5" x14ac:dyDescent="0.25">
      <c r="A472" s="1">
        <v>44680</v>
      </c>
      <c r="B472" s="13">
        <v>-4.9618998890928925E-2</v>
      </c>
      <c r="C472" s="13">
        <v>-8.2731998150795696E-2</v>
      </c>
      <c r="D472" s="13">
        <v>-3.79479991517961E-2</v>
      </c>
      <c r="E472" s="13"/>
    </row>
    <row r="473" spans="1:5" x14ac:dyDescent="0.25">
      <c r="A473" s="1">
        <v>44712</v>
      </c>
      <c r="B473" s="13">
        <v>5.6999998725950718E-4</v>
      </c>
      <c r="C473" s="13">
        <v>1.4469999676570296E-3</v>
      </c>
      <c r="D473" s="13">
        <v>6.4469998558983211E-3</v>
      </c>
      <c r="E473" s="13"/>
    </row>
    <row r="474" spans="1:5" x14ac:dyDescent="0.25">
      <c r="A474" s="1">
        <v>44742</v>
      </c>
      <c r="B474" s="13">
        <v>-8.7053998054191464E-2</v>
      </c>
      <c r="C474" s="13">
        <v>-8.6263998071849354E-2</v>
      </c>
      <c r="D474" s="13">
        <v>-1.5686999649368226E-2</v>
      </c>
      <c r="E474" s="13"/>
    </row>
    <row r="475" spans="1:5" x14ac:dyDescent="0.25">
      <c r="A475" s="1">
        <v>44771</v>
      </c>
      <c r="B475" s="13">
        <v>4.6560998959280557E-2</v>
      </c>
      <c r="C475" s="13">
        <v>7.9698998218588529E-2</v>
      </c>
      <c r="D475" s="13">
        <v>2.443399945385754E-2</v>
      </c>
      <c r="E475" s="13"/>
    </row>
    <row r="476" spans="1:5" x14ac:dyDescent="0.25">
      <c r="A476" s="1">
        <v>44804</v>
      </c>
      <c r="B476" s="13">
        <v>-1.5481999653950335E-2</v>
      </c>
      <c r="C476" s="13">
        <v>-4.1419999074190861E-2</v>
      </c>
      <c r="D476" s="13">
        <v>-2.8252999368496238E-2</v>
      </c>
      <c r="E476" s="13"/>
    </row>
    <row r="477" spans="1:5" x14ac:dyDescent="0.25">
      <c r="A477" s="1">
        <v>44834</v>
      </c>
      <c r="B477" s="13">
        <v>-4.25689990485087E-2</v>
      </c>
      <c r="C477" s="13">
        <v>-9.2551997931301602E-2</v>
      </c>
      <c r="D477" s="13">
        <v>-4.3208999034203589E-2</v>
      </c>
      <c r="E477" s="13"/>
    </row>
    <row r="478" spans="1:5" x14ac:dyDescent="0.25">
      <c r="A478" s="1">
        <v>44865</v>
      </c>
      <c r="B478" s="13">
        <v>5.5733998754248025E-2</v>
      </c>
      <c r="C478" s="13">
        <v>7.2063998389244086E-2</v>
      </c>
      <c r="D478" s="13">
        <v>-1.2952999710477888E-2</v>
      </c>
      <c r="E478" s="13"/>
    </row>
    <row r="479" spans="1:5" x14ac:dyDescent="0.25">
      <c r="A479" s="1">
        <v>44895</v>
      </c>
      <c r="B479" s="13">
        <v>5.5430998761020603E-2</v>
      </c>
      <c r="C479" s="13">
        <v>7.0001998435333376E-2</v>
      </c>
      <c r="D479" s="13">
        <v>3.6775999177992347E-2</v>
      </c>
      <c r="E479" s="13"/>
    </row>
    <row r="480" spans="1:5" x14ac:dyDescent="0.25">
      <c r="A480" s="1">
        <v>44925</v>
      </c>
      <c r="B480" s="13">
        <v>-4.8980998905189338E-2</v>
      </c>
      <c r="C480" s="13">
        <v>-4.2093999059125774E-2</v>
      </c>
      <c r="D480" s="13">
        <v>-4.5089998992159964E-3</v>
      </c>
      <c r="E480" s="13"/>
    </row>
    <row r="481" spans="1:5" x14ac:dyDescent="0.25">
      <c r="A481" s="1">
        <v>44957</v>
      </c>
      <c r="B481" s="13">
        <v>7.4124998343177137E-2</v>
      </c>
      <c r="C481" s="13">
        <v>7.1046998411975801E-2</v>
      </c>
      <c r="D481" s="13">
        <v>3.0764999312348662E-2</v>
      </c>
      <c r="E481" s="13"/>
    </row>
    <row r="482" spans="1:5" x14ac:dyDescent="0.25">
      <c r="A482" s="1">
        <v>44985</v>
      </c>
      <c r="B482" s="13">
        <v>-2.4484999452717603E-2</v>
      </c>
      <c r="C482" s="13">
        <v>-2.36539994712919E-2</v>
      </c>
      <c r="D482" s="13">
        <v>-2.5854999422095716E-2</v>
      </c>
      <c r="E482" s="13"/>
    </row>
    <row r="483" spans="1:5" x14ac:dyDescent="0.25">
      <c r="A483" s="1">
        <v>45016</v>
      </c>
      <c r="B483" s="13">
        <v>-2.1509999519214035E-3</v>
      </c>
      <c r="C483" s="13">
        <v>3.1650999292545022E-2</v>
      </c>
      <c r="D483" s="13">
        <v>2.539899943228811E-2</v>
      </c>
      <c r="E483" s="13"/>
    </row>
    <row r="484" spans="1:5" x14ac:dyDescent="0.25">
      <c r="A484" s="1">
        <v>45044</v>
      </c>
      <c r="B484" s="13">
        <v>2.9034999351017179E-2</v>
      </c>
      <c r="C484" s="13">
        <v>1.7988999597914515E-2</v>
      </c>
      <c r="D484" s="13">
        <v>6.0629998644813887E-3</v>
      </c>
      <c r="E484" s="13"/>
    </row>
    <row r="485" spans="1:5" x14ac:dyDescent="0.25">
      <c r="A485" s="1">
        <v>45077</v>
      </c>
      <c r="B485" s="13">
        <v>-4.9456998894549908E-2</v>
      </c>
      <c r="C485" s="13">
        <v>-9.3269997915253044E-3</v>
      </c>
      <c r="D485" s="13">
        <v>-1.0889999756589532E-2</v>
      </c>
      <c r="E485" s="13"/>
    </row>
    <row r="486" spans="1:5" x14ac:dyDescent="0.25">
      <c r="A486" s="1">
        <v>45107</v>
      </c>
      <c r="B486" s="13">
        <v>3.402999923937023E-2</v>
      </c>
      <c r="C486" s="13">
        <v>6.0845998639985917E-2</v>
      </c>
      <c r="D486" s="13">
        <v>-3.5679999202489852E-3</v>
      </c>
      <c r="E486" s="13"/>
    </row>
    <row r="487" spans="1:5" x14ac:dyDescent="0.25">
      <c r="A487" s="1">
        <v>45138</v>
      </c>
      <c r="B487" s="13">
        <v>2.5796999423392118E-2</v>
      </c>
      <c r="C487" s="13">
        <v>3.3863999243080617E-2</v>
      </c>
      <c r="D487" s="13">
        <v>-6.9299998451024299E-4</v>
      </c>
      <c r="E487" s="13"/>
    </row>
    <row r="488" spans="1:5" x14ac:dyDescent="0.25">
      <c r="A488" s="1"/>
    </row>
    <row r="489" spans="1:5" x14ac:dyDescent="0.25">
      <c r="A489" s="1"/>
    </row>
    <row r="490" spans="1:5" x14ac:dyDescent="0.25">
      <c r="A490" s="1"/>
    </row>
    <row r="491" spans="1:5" x14ac:dyDescent="0.25">
      <c r="A491" s="1"/>
    </row>
    <row r="492" spans="1:5" x14ac:dyDescent="0.25">
      <c r="A492" s="1"/>
    </row>
    <row r="493" spans="1:5" x14ac:dyDescent="0.25">
      <c r="A493" s="1"/>
    </row>
    <row r="494" spans="1:5" x14ac:dyDescent="0.25">
      <c r="A494" s="1"/>
    </row>
    <row r="495" spans="1:5" x14ac:dyDescent="0.25">
      <c r="A495" s="1"/>
    </row>
    <row r="496" spans="1:5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</sheetData>
  <hyperlinks>
    <hyperlink ref="L7" r:id="rId1" xr:uid="{9EF70591-C23C-5640-A0A0-26A7D5BBB48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2686-A16D-1C4B-9428-1B93E2BA62C9}">
  <dimension ref="A1:D4"/>
  <sheetViews>
    <sheetView workbookViewId="0">
      <selection activeCell="C4" sqref="C4"/>
    </sheetView>
  </sheetViews>
  <sheetFormatPr baseColWidth="10" defaultRowHeight="21" x14ac:dyDescent="0.25"/>
  <sheetData>
    <row r="1" spans="1:4" x14ac:dyDescent="0.25">
      <c r="A1" s="21"/>
      <c r="B1" s="21" t="s">
        <v>3</v>
      </c>
      <c r="C1" s="21" t="s">
        <v>4</v>
      </c>
      <c r="D1" s="21" t="s">
        <v>5</v>
      </c>
    </row>
    <row r="2" spans="1:4" x14ac:dyDescent="0.25">
      <c r="A2" t="s">
        <v>3</v>
      </c>
      <c r="B2">
        <f>VARP(calculation!$M$7:$M$282)</f>
        <v>1.6085361831827637E-3</v>
      </c>
    </row>
    <row r="3" spans="1:4" x14ac:dyDescent="0.25">
      <c r="A3" t="s">
        <v>4</v>
      </c>
      <c r="B3">
        <v>1.5322326661981608E-3</v>
      </c>
      <c r="C3">
        <f>VARP(calculation!$N$7:$N$282)</f>
        <v>2.0495186596073056E-3</v>
      </c>
    </row>
    <row r="4" spans="1:4" ht="22" thickBot="1" x14ac:dyDescent="0.3">
      <c r="A4" s="20" t="s">
        <v>5</v>
      </c>
      <c r="B4" s="20">
        <v>3.3642547113998292E-5</v>
      </c>
      <c r="C4" s="20">
        <v>4.9374924903144766E-5</v>
      </c>
      <c r="D4" s="20">
        <f>VARP(calculation!$O$7:$O$282)</f>
        <v>1.3051850935009792E-4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9140-799F-4F2A-9A06-4D6E814959E4}">
  <dimension ref="A2:O516"/>
  <sheetViews>
    <sheetView topLeftCell="A473" zoomScale="60" zoomScaleNormal="60" workbookViewId="0">
      <selection activeCell="A495" sqref="A495:F516"/>
    </sheetView>
  </sheetViews>
  <sheetFormatPr baseColWidth="10" defaultColWidth="8.625" defaultRowHeight="21" x14ac:dyDescent="0.25"/>
  <cols>
    <col min="1" max="1" width="9.875" bestFit="1" customWidth="1"/>
    <col min="2" max="2" width="12.875" bestFit="1" customWidth="1"/>
    <col min="4" max="4" width="11.125" customWidth="1"/>
    <col min="6" max="6" width="10.625" customWidth="1"/>
    <col min="12" max="12" width="9.875" bestFit="1" customWidth="1"/>
  </cols>
  <sheetData>
    <row r="2" spans="1:15" x14ac:dyDescent="0.25">
      <c r="E2" t="s">
        <v>37</v>
      </c>
      <c r="F2" t="s">
        <v>38</v>
      </c>
      <c r="G2" s="11">
        <f>+AVERAGE(B212:B487)</f>
        <v>5.5153078477377555E-3</v>
      </c>
    </row>
    <row r="3" spans="1:15" x14ac:dyDescent="0.25">
      <c r="F3" t="s">
        <v>39</v>
      </c>
      <c r="G3" s="11">
        <f>+AVERAGE(C212:C487)</f>
        <v>6.0108513149223636E-3</v>
      </c>
    </row>
    <row r="4" spans="1:15" x14ac:dyDescent="0.25">
      <c r="F4" t="s">
        <v>40</v>
      </c>
      <c r="G4" s="11">
        <f>+AVERAGE(D212:D487)</f>
        <v>3.2258405076069879E-3</v>
      </c>
    </row>
    <row r="6" spans="1:15" ht="88" x14ac:dyDescent="0.25">
      <c r="B6" s="12" t="s">
        <v>3</v>
      </c>
      <c r="C6" s="12" t="s">
        <v>4</v>
      </c>
      <c r="D6" s="12" t="s">
        <v>5</v>
      </c>
      <c r="E6" s="12"/>
      <c r="F6" s="12" t="s">
        <v>34</v>
      </c>
      <c r="G6" s="12" t="s">
        <v>35</v>
      </c>
      <c r="H6" s="12" t="s">
        <v>36</v>
      </c>
      <c r="M6" s="12" t="s">
        <v>3</v>
      </c>
      <c r="N6" s="12" t="s">
        <v>4</v>
      </c>
      <c r="O6" s="12" t="s">
        <v>5</v>
      </c>
    </row>
    <row r="7" spans="1:15" x14ac:dyDescent="0.25">
      <c r="B7" s="4" t="s">
        <v>6</v>
      </c>
      <c r="C7" s="4" t="s">
        <v>7</v>
      </c>
      <c r="D7" s="4" t="s">
        <v>8</v>
      </c>
      <c r="E7" s="4"/>
      <c r="F7" s="4"/>
      <c r="G7" s="4"/>
      <c r="H7" s="4"/>
      <c r="L7" s="1">
        <v>36769</v>
      </c>
      <c r="M7" s="13">
        <v>8.1845998170599343E-2</v>
      </c>
      <c r="N7" s="13">
        <v>3.2994999262504279E-2</v>
      </c>
      <c r="O7" s="13">
        <v>1.4493999676033854E-2</v>
      </c>
    </row>
    <row r="8" spans="1:15" x14ac:dyDescent="0.25">
      <c r="A8" s="1">
        <v>30559</v>
      </c>
      <c r="B8" s="13">
        <v>2.2079999506473542E-3</v>
      </c>
      <c r="C8" s="13">
        <v>2.8849999355152248E-3</v>
      </c>
      <c r="D8" s="13">
        <v>6.9599998444318766E-3</v>
      </c>
      <c r="E8" s="13"/>
      <c r="F8" s="2">
        <f t="shared" ref="F8:F71" si="0">1+B8</f>
        <v>1.0022079999506472</v>
      </c>
      <c r="G8" s="2">
        <f t="shared" ref="G8:G71" si="1">1+C8</f>
        <v>1.0028849999355152</v>
      </c>
      <c r="H8" s="2">
        <f t="shared" ref="H8:H71" si="2">1+D8</f>
        <v>1.0069599998444319</v>
      </c>
      <c r="L8" s="1">
        <v>36798</v>
      </c>
      <c r="M8" s="13">
        <v>-7.6185998297110202E-2</v>
      </c>
      <c r="N8" s="13">
        <v>-5.3137998812273143E-2</v>
      </c>
      <c r="O8" s="13">
        <v>6.2869998594745997E-3</v>
      </c>
    </row>
    <row r="9" spans="1:15" x14ac:dyDescent="0.25">
      <c r="A9" s="1">
        <v>30589</v>
      </c>
      <c r="B9" s="13">
        <v>6.6409998515620829E-3</v>
      </c>
      <c r="C9" s="13">
        <v>1.7821999601647258E-2</v>
      </c>
      <c r="D9" s="13">
        <v>3.2979999262839559E-2</v>
      </c>
      <c r="E9" s="13"/>
      <c r="F9" s="2">
        <f t="shared" si="0"/>
        <v>1.0066409998515622</v>
      </c>
      <c r="G9" s="2">
        <f t="shared" si="1"/>
        <v>1.0178219996016473</v>
      </c>
      <c r="H9" s="2">
        <f t="shared" si="2"/>
        <v>1.0329799992628395</v>
      </c>
      <c r="L9" s="1">
        <v>36830</v>
      </c>
      <c r="M9" s="13">
        <v>-7.0792998417653144E-2</v>
      </c>
      <c r="N9" s="13">
        <v>-1.7103999617695806E-2</v>
      </c>
      <c r="O9" s="13">
        <v>6.6169998520985238E-3</v>
      </c>
    </row>
    <row r="10" spans="1:15" x14ac:dyDescent="0.25">
      <c r="A10" s="1">
        <v>30620</v>
      </c>
      <c r="B10" s="13">
        <v>-5.5408998761512333E-2</v>
      </c>
      <c r="C10" s="13">
        <v>-1.4184999682940543E-2</v>
      </c>
      <c r="D10" s="13">
        <v>3.5829999199137093E-3</v>
      </c>
      <c r="E10" s="13"/>
      <c r="F10" s="2">
        <f t="shared" si="0"/>
        <v>0.94459100123848772</v>
      </c>
      <c r="G10" s="2">
        <f t="shared" si="1"/>
        <v>0.98581500031705949</v>
      </c>
      <c r="H10" s="2">
        <f t="shared" si="2"/>
        <v>1.0035829999199137</v>
      </c>
      <c r="L10" s="1">
        <v>36860</v>
      </c>
      <c r="M10" s="13">
        <v>-8.3957998123392455E-2</v>
      </c>
      <c r="N10" s="13">
        <v>-6.0691998643428093E-2</v>
      </c>
      <c r="O10" s="13">
        <v>1.6350999634526669E-2</v>
      </c>
    </row>
    <row r="11" spans="1:15" x14ac:dyDescent="0.25">
      <c r="A11" s="1">
        <v>30650</v>
      </c>
      <c r="B11" s="13">
        <v>7.6155998297780747E-2</v>
      </c>
      <c r="C11" s="13">
        <v>2.332599947862327E-2</v>
      </c>
      <c r="D11" s="13">
        <v>1.1443999744206668E-2</v>
      </c>
      <c r="E11" s="13"/>
      <c r="F11" s="2">
        <f t="shared" si="0"/>
        <v>1.0761559982977809</v>
      </c>
      <c r="G11" s="2">
        <f t="shared" si="1"/>
        <v>1.0233259994786232</v>
      </c>
      <c r="H11" s="2">
        <f t="shared" si="2"/>
        <v>1.0114439997442066</v>
      </c>
      <c r="L11" s="1">
        <v>36889</v>
      </c>
      <c r="M11" s="13">
        <v>1.4350999679230154E-2</v>
      </c>
      <c r="N11" s="13">
        <v>1.5905999644473194E-2</v>
      </c>
      <c r="O11" s="13">
        <v>1.854999958537519E-2</v>
      </c>
    </row>
    <row r="12" spans="1:15" x14ac:dyDescent="0.25">
      <c r="A12" s="1">
        <v>30680</v>
      </c>
      <c r="B12" s="13">
        <v>4.5099998991936447E-3</v>
      </c>
      <c r="C12" s="13">
        <v>1.0380999767966569E-2</v>
      </c>
      <c r="D12" s="13">
        <v>1.9199999570846558E-3</v>
      </c>
      <c r="E12" s="13"/>
      <c r="F12" s="2">
        <f t="shared" si="0"/>
        <v>1.0045099998991935</v>
      </c>
      <c r="G12" s="2">
        <f t="shared" si="1"/>
        <v>1.0103809997679665</v>
      </c>
      <c r="H12" s="2">
        <f t="shared" si="2"/>
        <v>1.0019199999570847</v>
      </c>
      <c r="L12" s="1">
        <v>36922</v>
      </c>
      <c r="M12" s="13">
        <v>4.4078999014757571E-2</v>
      </c>
      <c r="N12" s="13">
        <v>1.9385999566689134E-2</v>
      </c>
      <c r="O12" s="13">
        <v>1.6353999634459614E-2</v>
      </c>
    </row>
    <row r="13" spans="1:15" x14ac:dyDescent="0.25">
      <c r="A13" s="1">
        <v>30712</v>
      </c>
      <c r="B13" s="13">
        <v>-3.2702999269030988E-2</v>
      </c>
      <c r="C13" s="13">
        <v>5.9259998675435781E-3</v>
      </c>
      <c r="D13" s="13">
        <v>2.061699953917414E-2</v>
      </c>
      <c r="E13" s="13"/>
      <c r="F13" s="2">
        <f t="shared" si="0"/>
        <v>0.96729700073096903</v>
      </c>
      <c r="G13" s="2">
        <f t="shared" si="1"/>
        <v>1.0059259998675436</v>
      </c>
      <c r="H13" s="2">
        <f t="shared" si="2"/>
        <v>1.0206169995391741</v>
      </c>
      <c r="L13" s="1">
        <v>36950</v>
      </c>
      <c r="M13" s="13">
        <v>-0.13265699703488501</v>
      </c>
      <c r="N13" s="13">
        <v>-8.4337998114898796E-2</v>
      </c>
      <c r="O13" s="13">
        <v>8.7109998052939779E-3</v>
      </c>
    </row>
    <row r="14" spans="1:15" x14ac:dyDescent="0.25">
      <c r="A14" s="1">
        <v>30741</v>
      </c>
      <c r="B14" s="13">
        <v>-1.9866999555937945E-2</v>
      </c>
      <c r="C14" s="13">
        <v>-1.8914999577216804E-2</v>
      </c>
      <c r="D14" s="13">
        <v>-5.1259998854249712E-3</v>
      </c>
      <c r="E14" s="13"/>
      <c r="F14" s="2">
        <f t="shared" si="0"/>
        <v>0.98013300044406204</v>
      </c>
      <c r="G14" s="2">
        <f t="shared" si="1"/>
        <v>0.98108500042278324</v>
      </c>
      <c r="H14" s="2">
        <f t="shared" si="2"/>
        <v>0.99487400011457505</v>
      </c>
      <c r="L14" s="1">
        <v>36980</v>
      </c>
      <c r="M14" s="13">
        <v>-5.6210998743586246E-2</v>
      </c>
      <c r="N14" s="13">
        <v>-6.5557998534664513E-2</v>
      </c>
      <c r="O14" s="13">
        <v>5.0199998877942563E-3</v>
      </c>
    </row>
    <row r="15" spans="1:15" x14ac:dyDescent="0.25">
      <c r="A15" s="1">
        <v>30771</v>
      </c>
      <c r="B15" s="13">
        <v>-1.5591999651491641E-2</v>
      </c>
      <c r="C15" s="13">
        <v>4.4452999006398021E-2</v>
      </c>
      <c r="D15" s="13">
        <v>-1.1223999749124051E-2</v>
      </c>
      <c r="E15" s="13"/>
      <c r="F15" s="2">
        <f t="shared" si="0"/>
        <v>0.98440800034850839</v>
      </c>
      <c r="G15" s="2">
        <f t="shared" si="1"/>
        <v>1.044452999006398</v>
      </c>
      <c r="H15" s="2">
        <f t="shared" si="2"/>
        <v>0.98877600025087597</v>
      </c>
      <c r="L15" s="1">
        <v>37011</v>
      </c>
      <c r="M15" s="13">
        <v>4.5012998993881045E-2</v>
      </c>
      <c r="N15" s="13">
        <v>7.4176998342014855E-2</v>
      </c>
      <c r="O15" s="13">
        <v>-4.1499999072402713E-3</v>
      </c>
    </row>
    <row r="16" spans="1:15" x14ac:dyDescent="0.25">
      <c r="A16" s="1">
        <v>30802</v>
      </c>
      <c r="B16" s="13">
        <v>-2.4666999448649585E-2</v>
      </c>
      <c r="C16" s="13">
        <v>-6.1179998632520435E-3</v>
      </c>
      <c r="D16" s="13">
        <v>-1.9609999561682342E-3</v>
      </c>
      <c r="E16" s="13"/>
      <c r="F16" s="2">
        <f t="shared" si="0"/>
        <v>0.97533300055135042</v>
      </c>
      <c r="G16" s="2">
        <f t="shared" si="1"/>
        <v>0.99388200013674799</v>
      </c>
      <c r="H16" s="2">
        <f t="shared" si="2"/>
        <v>0.99803900004383173</v>
      </c>
      <c r="L16" s="1">
        <v>37042</v>
      </c>
      <c r="M16" s="13">
        <v>2.8316999367065727E-2</v>
      </c>
      <c r="N16" s="13">
        <v>-1.2396999722905457E-2</v>
      </c>
      <c r="O16" s="13">
        <v>6.031999865174293E-3</v>
      </c>
    </row>
    <row r="17" spans="1:15" x14ac:dyDescent="0.25">
      <c r="A17" s="1">
        <v>30833</v>
      </c>
      <c r="B17" s="13">
        <v>-4.0282999099604783E-2</v>
      </c>
      <c r="C17" s="13">
        <v>-7.7473998268321159E-2</v>
      </c>
      <c r="D17" s="13">
        <v>-3.1173999303206801E-2</v>
      </c>
      <c r="E17" s="13"/>
      <c r="F17" s="2">
        <f t="shared" si="0"/>
        <v>0.95971700090039525</v>
      </c>
      <c r="G17" s="2">
        <f t="shared" si="1"/>
        <v>0.92252600173167887</v>
      </c>
      <c r="H17" s="2">
        <f t="shared" si="2"/>
        <v>0.96882600069679325</v>
      </c>
      <c r="L17" s="1">
        <v>37071</v>
      </c>
      <c r="M17" s="13">
        <v>-4.9978998882882292E-2</v>
      </c>
      <c r="N17" s="13">
        <v>-3.0975999307632444E-2</v>
      </c>
      <c r="O17" s="13">
        <v>3.7779999155551198E-3</v>
      </c>
    </row>
    <row r="18" spans="1:15" x14ac:dyDescent="0.25">
      <c r="A18" s="1">
        <v>30862</v>
      </c>
      <c r="B18" s="13">
        <v>-3.9509999116882685E-3</v>
      </c>
      <c r="C18" s="13">
        <v>5.9249998675659299E-3</v>
      </c>
      <c r="D18" s="13">
        <v>1.2806999713741243E-2</v>
      </c>
      <c r="E18" s="13"/>
      <c r="F18" s="2">
        <f t="shared" si="0"/>
        <v>0.99604900008831176</v>
      </c>
      <c r="G18" s="2">
        <f t="shared" si="1"/>
        <v>1.0059249998675659</v>
      </c>
      <c r="H18" s="2">
        <f t="shared" si="2"/>
        <v>1.0128069997137412</v>
      </c>
      <c r="L18" s="1">
        <v>37103</v>
      </c>
      <c r="M18" s="13">
        <v>-5.4239998787641523E-3</v>
      </c>
      <c r="N18" s="13">
        <v>-1.31769997054711E-2</v>
      </c>
      <c r="O18" s="13">
        <v>2.235699950028211E-2</v>
      </c>
    </row>
    <row r="19" spans="1:15" x14ac:dyDescent="0.25">
      <c r="A19" s="1">
        <v>30894</v>
      </c>
      <c r="B19" s="13">
        <v>-3.644899918530136E-2</v>
      </c>
      <c r="C19" s="13">
        <v>-3.7796999155171214E-2</v>
      </c>
      <c r="D19" s="13">
        <v>4.4994998994283379E-2</v>
      </c>
      <c r="E19" s="13"/>
      <c r="F19" s="2">
        <f t="shared" si="0"/>
        <v>0.96355100081469869</v>
      </c>
      <c r="G19" s="2">
        <f t="shared" si="1"/>
        <v>0.96220300084482879</v>
      </c>
      <c r="H19" s="2">
        <f t="shared" si="2"/>
        <v>1.0449949989942833</v>
      </c>
      <c r="L19" s="1">
        <v>37134</v>
      </c>
      <c r="M19" s="13">
        <v>-3.6552999182976782E-2</v>
      </c>
      <c r="N19" s="13">
        <v>-4.7865998930111529E-2</v>
      </c>
      <c r="O19" s="13">
        <v>1.1450999744050205E-2</v>
      </c>
    </row>
    <row r="20" spans="1:15" x14ac:dyDescent="0.25">
      <c r="A20" s="1">
        <v>30925</v>
      </c>
      <c r="B20" s="13">
        <v>0.11500099742952734</v>
      </c>
      <c r="C20" s="13">
        <v>9.7521997820213438E-2</v>
      </c>
      <c r="D20" s="13">
        <v>1.6839999623596669E-2</v>
      </c>
      <c r="E20" s="13"/>
      <c r="F20" s="2">
        <f t="shared" si="0"/>
        <v>1.1150009974295274</v>
      </c>
      <c r="G20" s="2">
        <f t="shared" si="1"/>
        <v>1.0975219978202135</v>
      </c>
      <c r="H20" s="2">
        <f t="shared" si="2"/>
        <v>1.0168399996235966</v>
      </c>
      <c r="L20" s="1">
        <v>37162</v>
      </c>
      <c r="M20" s="13">
        <v>-7.3763998351246127E-2</v>
      </c>
      <c r="N20" s="13">
        <v>-8.8157998029515142E-2</v>
      </c>
      <c r="O20" s="13">
        <v>1.1652999739535153E-2</v>
      </c>
    </row>
    <row r="21" spans="1:15" x14ac:dyDescent="0.25">
      <c r="A21" s="1">
        <v>30953</v>
      </c>
      <c r="B21" s="13">
        <v>2.7489999385550616E-3</v>
      </c>
      <c r="C21" s="13">
        <v>-6.2809998596087095E-3</v>
      </c>
      <c r="D21" s="13">
        <v>2.3749999469146132E-2</v>
      </c>
      <c r="E21" s="13"/>
      <c r="F21" s="2">
        <f t="shared" si="0"/>
        <v>1.002748999938555</v>
      </c>
      <c r="G21" s="2">
        <f t="shared" si="1"/>
        <v>0.99371900014039127</v>
      </c>
      <c r="H21" s="2">
        <f t="shared" si="2"/>
        <v>1.0237499994691461</v>
      </c>
      <c r="L21" s="1">
        <v>37195</v>
      </c>
      <c r="M21" s="13">
        <v>7.8049998255446552E-3</v>
      </c>
      <c r="N21" s="13">
        <v>1.9312999568320811E-2</v>
      </c>
      <c r="O21" s="13">
        <v>2.0925999532267453E-2</v>
      </c>
    </row>
    <row r="22" spans="1:15" x14ac:dyDescent="0.25">
      <c r="A22" s="1">
        <v>30986</v>
      </c>
      <c r="B22" s="13">
        <v>-1.6462999632023276E-2</v>
      </c>
      <c r="C22" s="13">
        <v>8.1189998185262086E-3</v>
      </c>
      <c r="D22" s="13">
        <v>4.2426999051682651E-2</v>
      </c>
      <c r="E22" s="13"/>
      <c r="F22" s="2">
        <f t="shared" si="0"/>
        <v>0.98353700036797675</v>
      </c>
      <c r="G22" s="2">
        <f t="shared" si="1"/>
        <v>1.0081189998185263</v>
      </c>
      <c r="H22" s="2">
        <f t="shared" si="2"/>
        <v>1.0424269990516826</v>
      </c>
      <c r="L22" s="1">
        <v>37225</v>
      </c>
      <c r="M22" s="13">
        <v>7.9555998221784829E-2</v>
      </c>
      <c r="N22" s="13">
        <v>5.9385998672619462E-2</v>
      </c>
      <c r="O22" s="13">
        <v>-1.3786999691836537E-2</v>
      </c>
    </row>
    <row r="23" spans="1:15" x14ac:dyDescent="0.25">
      <c r="A23" s="1">
        <v>31016</v>
      </c>
      <c r="B23" s="13">
        <v>6.4929998548701401E-3</v>
      </c>
      <c r="C23" s="13">
        <v>-6.2699998598545791E-3</v>
      </c>
      <c r="D23" s="13">
        <v>1.7887999600172042E-2</v>
      </c>
      <c r="E23" s="13"/>
      <c r="F23" s="2">
        <f t="shared" si="0"/>
        <v>1.0064929998548702</v>
      </c>
      <c r="G23" s="2">
        <f t="shared" si="1"/>
        <v>0.99373000014014545</v>
      </c>
      <c r="H23" s="2">
        <f t="shared" si="2"/>
        <v>1.017887999600172</v>
      </c>
      <c r="L23" s="1">
        <v>37256</v>
      </c>
      <c r="M23" s="13">
        <v>3.752899916116148E-2</v>
      </c>
      <c r="N23" s="13">
        <v>6.4239998564124103E-3</v>
      </c>
      <c r="O23" s="13">
        <v>-6.3499998580664394E-3</v>
      </c>
    </row>
    <row r="24" spans="1:15" x14ac:dyDescent="0.25">
      <c r="A24" s="1">
        <v>31047</v>
      </c>
      <c r="B24" s="13">
        <v>1.3421999699994922E-2</v>
      </c>
      <c r="C24" s="13">
        <v>1.8275999591499566E-2</v>
      </c>
      <c r="D24" s="13">
        <v>1.4606999673508109E-2</v>
      </c>
      <c r="E24" s="13"/>
      <c r="F24" s="2">
        <f t="shared" si="0"/>
        <v>1.0134219996999949</v>
      </c>
      <c r="G24" s="2">
        <f t="shared" si="1"/>
        <v>1.0182759995914996</v>
      </c>
      <c r="H24" s="2">
        <f t="shared" si="2"/>
        <v>1.0146069996735081</v>
      </c>
      <c r="L24" s="1">
        <v>37287</v>
      </c>
      <c r="M24" s="13">
        <v>-4.362999902479351E-3</v>
      </c>
      <c r="N24" s="13">
        <v>-3.0197999325022103E-2</v>
      </c>
      <c r="O24" s="13">
        <v>8.0949998190626496E-3</v>
      </c>
    </row>
    <row r="25" spans="1:15" x14ac:dyDescent="0.25">
      <c r="A25" s="1">
        <v>31078</v>
      </c>
      <c r="B25" s="13">
        <v>8.1121998186781993E-2</v>
      </c>
      <c r="C25" s="13">
        <v>5.2614998823963102E-2</v>
      </c>
      <c r="D25" s="13">
        <v>2.276399949118495E-2</v>
      </c>
      <c r="E25" s="13"/>
      <c r="F25" s="2">
        <f t="shared" si="0"/>
        <v>1.0811219981867819</v>
      </c>
      <c r="G25" s="2">
        <f t="shared" si="1"/>
        <v>1.052614998823963</v>
      </c>
      <c r="H25" s="2">
        <f t="shared" si="2"/>
        <v>1.022763999491185</v>
      </c>
      <c r="L25" s="1">
        <v>37315</v>
      </c>
      <c r="M25" s="13">
        <v>-3.7099999170750383E-4</v>
      </c>
      <c r="N25" s="13">
        <v>-8.5099998097866777E-3</v>
      </c>
      <c r="O25" s="13">
        <v>9.6909997833892706E-3</v>
      </c>
    </row>
    <row r="26" spans="1:15" x14ac:dyDescent="0.25">
      <c r="A26" s="1">
        <v>31106</v>
      </c>
      <c r="B26" s="13">
        <v>-2.6999999396502973E-5</v>
      </c>
      <c r="C26" s="13">
        <v>-5.0699998866766689E-4</v>
      </c>
      <c r="D26" s="13">
        <v>-2.0453999542817472E-2</v>
      </c>
      <c r="E26" s="13"/>
      <c r="F26" s="2">
        <f t="shared" si="0"/>
        <v>0.99997300000060352</v>
      </c>
      <c r="G26" s="2">
        <f t="shared" si="1"/>
        <v>0.99949300001133234</v>
      </c>
      <c r="H26" s="2">
        <f t="shared" si="2"/>
        <v>0.97954600045718254</v>
      </c>
      <c r="L26" s="1">
        <v>37344</v>
      </c>
      <c r="M26" s="13">
        <v>3.0146999326162039E-2</v>
      </c>
      <c r="N26" s="13">
        <v>4.4410999007336791E-2</v>
      </c>
      <c r="O26" s="13">
        <v>-1.6635999628156425E-2</v>
      </c>
    </row>
    <row r="27" spans="1:15" x14ac:dyDescent="0.25">
      <c r="A27" s="1">
        <v>31135</v>
      </c>
      <c r="B27" s="13">
        <v>6.8709998464211823E-3</v>
      </c>
      <c r="C27" s="13">
        <v>3.2188999280519784E-2</v>
      </c>
      <c r="D27" s="13">
        <v>2.038699954431504E-2</v>
      </c>
      <c r="E27" s="13"/>
      <c r="F27" s="2">
        <f t="shared" si="0"/>
        <v>1.0068709998464211</v>
      </c>
      <c r="G27" s="2">
        <f t="shared" si="1"/>
        <v>1.0321889992805198</v>
      </c>
      <c r="H27" s="2">
        <f t="shared" si="2"/>
        <v>1.0203869995443151</v>
      </c>
      <c r="L27" s="1">
        <v>37376</v>
      </c>
      <c r="M27" s="13">
        <v>-2.33679994776845E-2</v>
      </c>
      <c r="N27" s="13">
        <v>-3.3610999248735604E-2</v>
      </c>
      <c r="O27" s="13">
        <v>1.9391999566555025E-2</v>
      </c>
    </row>
    <row r="28" spans="1:15" x14ac:dyDescent="0.25">
      <c r="A28" s="1">
        <v>31167</v>
      </c>
      <c r="B28" s="13">
        <v>8.6109998075291506E-3</v>
      </c>
      <c r="C28" s="13">
        <v>-5.2139998834580181E-3</v>
      </c>
      <c r="D28" s="13">
        <v>2.0683999537676571E-2</v>
      </c>
      <c r="E28" s="13"/>
      <c r="F28" s="2">
        <f t="shared" si="0"/>
        <v>1.0086109998075292</v>
      </c>
      <c r="G28" s="2">
        <f t="shared" si="1"/>
        <v>0.99478600011654195</v>
      </c>
      <c r="H28" s="2">
        <f t="shared" si="2"/>
        <v>1.0206839995376766</v>
      </c>
      <c r="L28" s="1">
        <v>37407</v>
      </c>
      <c r="M28" s="13">
        <v>4.3499999027699228E-4</v>
      </c>
      <c r="N28" s="13">
        <v>2.2959999486804007E-3</v>
      </c>
      <c r="O28" s="13">
        <v>8.4969998100772499E-3</v>
      </c>
    </row>
    <row r="29" spans="1:15" x14ac:dyDescent="0.25">
      <c r="A29" s="1">
        <v>31198</v>
      </c>
      <c r="B29" s="13">
        <v>3.8325999143347139E-2</v>
      </c>
      <c r="C29" s="13">
        <v>4.8901998906955124E-2</v>
      </c>
      <c r="D29" s="13">
        <v>5.2256998831965031E-2</v>
      </c>
      <c r="E29" s="13"/>
      <c r="F29" s="2">
        <f t="shared" si="0"/>
        <v>1.0383259991433471</v>
      </c>
      <c r="G29" s="2">
        <f t="shared" si="1"/>
        <v>1.0489019989069552</v>
      </c>
      <c r="H29" s="2">
        <f t="shared" si="2"/>
        <v>1.052256998831965</v>
      </c>
      <c r="L29" s="1">
        <v>37435</v>
      </c>
      <c r="M29" s="13">
        <v>-6.4552998557128011E-2</v>
      </c>
      <c r="N29" s="13">
        <v>-6.042499864939601E-2</v>
      </c>
      <c r="O29" s="13">
        <v>8.6469998067244883E-3</v>
      </c>
    </row>
    <row r="30" spans="1:15" x14ac:dyDescent="0.25">
      <c r="A30" s="1">
        <v>31226</v>
      </c>
      <c r="B30" s="13">
        <v>-8.7009998055174939E-3</v>
      </c>
      <c r="C30" s="13">
        <v>1.5414999655447901E-2</v>
      </c>
      <c r="D30" s="13">
        <v>1.0571999763697385E-2</v>
      </c>
      <c r="E30" s="13"/>
      <c r="F30" s="2">
        <f t="shared" si="0"/>
        <v>0.99129900019448247</v>
      </c>
      <c r="G30" s="2">
        <f t="shared" si="1"/>
        <v>1.0154149996554478</v>
      </c>
      <c r="H30" s="2">
        <f t="shared" si="2"/>
        <v>1.0105719997636975</v>
      </c>
      <c r="L30" s="1">
        <v>37468</v>
      </c>
      <c r="M30" s="13">
        <v>-7.4676998330838976E-2</v>
      </c>
      <c r="N30" s="13">
        <v>-8.4195998118072754E-2</v>
      </c>
      <c r="O30" s="13">
        <v>1.2065999730303882E-2</v>
      </c>
    </row>
    <row r="31" spans="1:15" x14ac:dyDescent="0.25">
      <c r="A31" s="1">
        <v>31259</v>
      </c>
      <c r="B31" s="13">
        <v>2.4368999455310406E-2</v>
      </c>
      <c r="C31" s="13">
        <v>1.8151999594271183E-2</v>
      </c>
      <c r="D31" s="13">
        <v>-3.4869999220594767E-3</v>
      </c>
      <c r="E31" s="13"/>
      <c r="F31" s="2">
        <f t="shared" si="0"/>
        <v>1.0243689994553105</v>
      </c>
      <c r="G31" s="2">
        <f t="shared" si="1"/>
        <v>1.0181519995942712</v>
      </c>
      <c r="H31" s="2">
        <f t="shared" si="2"/>
        <v>0.99651300007794053</v>
      </c>
      <c r="L31" s="1">
        <v>37498</v>
      </c>
      <c r="M31" s="13">
        <v>2.2149999504908918E-3</v>
      </c>
      <c r="N31" s="13">
        <v>2.1429999521002173E-3</v>
      </c>
      <c r="O31" s="13">
        <v>1.688399962261319E-2</v>
      </c>
    </row>
    <row r="32" spans="1:15" x14ac:dyDescent="0.25">
      <c r="A32" s="1">
        <v>31289</v>
      </c>
      <c r="B32" s="13">
        <v>1.4891999667137862E-2</v>
      </c>
      <c r="C32" s="13">
        <v>5.8359998695552348E-3</v>
      </c>
      <c r="D32" s="13">
        <v>1.8797999579831956E-2</v>
      </c>
      <c r="E32" s="13"/>
      <c r="F32" s="2">
        <f t="shared" si="0"/>
        <v>1.0148919996671379</v>
      </c>
      <c r="G32" s="2">
        <f t="shared" si="1"/>
        <v>1.0058359998695552</v>
      </c>
      <c r="H32" s="2">
        <f t="shared" si="2"/>
        <v>1.018797999579832</v>
      </c>
      <c r="L32" s="1">
        <v>37529</v>
      </c>
      <c r="M32" s="13">
        <v>-6.2939998593181362E-2</v>
      </c>
      <c r="N32" s="13">
        <v>-0.1097429975470528</v>
      </c>
      <c r="O32" s="13">
        <v>1.619599963799119E-2</v>
      </c>
    </row>
    <row r="33" spans="1:15" x14ac:dyDescent="0.25">
      <c r="A33" s="1">
        <v>31320</v>
      </c>
      <c r="B33" s="13">
        <v>-6.6570998512022195E-2</v>
      </c>
      <c r="C33" s="13">
        <v>5.031999887526035E-3</v>
      </c>
      <c r="D33" s="13">
        <v>6.0309998651966448E-3</v>
      </c>
      <c r="E33" s="13"/>
      <c r="F33" s="2">
        <f t="shared" si="0"/>
        <v>0.93342900148797781</v>
      </c>
      <c r="G33" s="2">
        <f t="shared" si="1"/>
        <v>1.0050319998875261</v>
      </c>
      <c r="H33" s="2">
        <f t="shared" si="2"/>
        <v>1.0060309998651966</v>
      </c>
      <c r="L33" s="1">
        <v>37560</v>
      </c>
      <c r="M33" s="13">
        <v>1.2282999725453556E-2</v>
      </c>
      <c r="N33" s="13">
        <v>7.3963998346775764E-2</v>
      </c>
      <c r="O33" s="13">
        <v>-4.5549998981878163E-3</v>
      </c>
    </row>
    <row r="34" spans="1:15" x14ac:dyDescent="0.25">
      <c r="A34" s="1">
        <v>31351</v>
      </c>
      <c r="B34" s="13">
        <v>1.6179999638348819E-2</v>
      </c>
      <c r="C34" s="13">
        <v>5.1375998851656911E-2</v>
      </c>
      <c r="D34" s="13">
        <v>2.0960999531485138E-2</v>
      </c>
      <c r="E34" s="13"/>
      <c r="F34" s="2">
        <f t="shared" si="0"/>
        <v>1.0161799996383487</v>
      </c>
      <c r="G34" s="2">
        <f t="shared" si="1"/>
        <v>1.0513759988516569</v>
      </c>
      <c r="H34" s="2">
        <f t="shared" si="2"/>
        <v>1.0209609995314852</v>
      </c>
      <c r="L34" s="1">
        <v>37589</v>
      </c>
      <c r="M34" s="13">
        <v>5.276799882054329E-2</v>
      </c>
      <c r="N34" s="13">
        <v>5.4084998791106044E-2</v>
      </c>
      <c r="O34" s="13">
        <v>-2.6599999405443669E-4</v>
      </c>
    </row>
    <row r="35" spans="1:15" x14ac:dyDescent="0.25">
      <c r="A35" s="1">
        <v>31380</v>
      </c>
      <c r="B35" s="13">
        <v>6.8168998476304116E-2</v>
      </c>
      <c r="C35" s="13">
        <v>5.3541998803243035E-2</v>
      </c>
      <c r="D35" s="13">
        <v>2.4029999462887645E-2</v>
      </c>
      <c r="E35" s="13"/>
      <c r="F35" s="2">
        <f t="shared" si="0"/>
        <v>1.0681689984763041</v>
      </c>
      <c r="G35" s="2">
        <f t="shared" si="1"/>
        <v>1.0535419988032431</v>
      </c>
      <c r="H35" s="2">
        <f t="shared" si="2"/>
        <v>1.0240299994628876</v>
      </c>
      <c r="L35" s="1">
        <v>37621</v>
      </c>
      <c r="M35" s="13">
        <v>9.139999795705081E-3</v>
      </c>
      <c r="N35" s="13">
        <v>-4.8218998922221368E-2</v>
      </c>
      <c r="O35" s="13">
        <v>2.0655999538302421E-2</v>
      </c>
    </row>
    <row r="36" spans="1:15" x14ac:dyDescent="0.25">
      <c r="A36" s="1">
        <v>31412</v>
      </c>
      <c r="B36" s="13">
        <v>1.519699966032058E-2</v>
      </c>
      <c r="C36" s="13">
        <v>4.4548999004252257E-2</v>
      </c>
      <c r="D36" s="13">
        <v>3.0566999316774309E-2</v>
      </c>
      <c r="E36" s="13"/>
      <c r="F36" s="2">
        <f t="shared" si="0"/>
        <v>1.0151969996603205</v>
      </c>
      <c r="G36" s="2">
        <f t="shared" si="1"/>
        <v>1.0445489990042522</v>
      </c>
      <c r="H36" s="2">
        <f t="shared" si="2"/>
        <v>1.0305669993167743</v>
      </c>
      <c r="L36" s="1">
        <v>37652</v>
      </c>
      <c r="M36" s="13">
        <v>-5.7599998712539666E-3</v>
      </c>
      <c r="N36" s="13">
        <v>-3.0219999324530362E-2</v>
      </c>
      <c r="O36" s="13">
        <v>8.539999809116125E-4</v>
      </c>
    </row>
    <row r="37" spans="1:15" x14ac:dyDescent="0.25">
      <c r="A37" s="1">
        <v>31443</v>
      </c>
      <c r="B37" s="13">
        <v>-1.9871999555826188E-2</v>
      </c>
      <c r="C37" s="13">
        <v>1.2630999717675149E-2</v>
      </c>
      <c r="D37" s="13">
        <v>5.5639998756349084E-3</v>
      </c>
      <c r="E37" s="13"/>
      <c r="F37" s="2">
        <f t="shared" si="0"/>
        <v>0.98012800044417381</v>
      </c>
      <c r="G37" s="2">
        <f t="shared" si="1"/>
        <v>1.0126309997176752</v>
      </c>
      <c r="H37" s="2">
        <f t="shared" si="2"/>
        <v>1.0055639998756349</v>
      </c>
      <c r="L37" s="1">
        <v>37680</v>
      </c>
      <c r="M37" s="13">
        <v>-6.7899998482316736E-4</v>
      </c>
      <c r="N37" s="13">
        <v>-1.7128999617137017E-2</v>
      </c>
      <c r="O37" s="13">
        <v>1.3844999690540136E-2</v>
      </c>
    </row>
    <row r="38" spans="1:15" x14ac:dyDescent="0.25">
      <c r="A38" s="1">
        <v>31471</v>
      </c>
      <c r="B38" s="13">
        <v>4.5269998988136644E-3</v>
      </c>
      <c r="C38" s="13">
        <v>8.7853998036310069E-2</v>
      </c>
      <c r="D38" s="13">
        <v>3.9424999118782576E-2</v>
      </c>
      <c r="E38" s="13"/>
      <c r="F38" s="2">
        <f t="shared" si="0"/>
        <v>1.0045269998988136</v>
      </c>
      <c r="G38" s="2">
        <f t="shared" si="1"/>
        <v>1.08785399803631</v>
      </c>
      <c r="H38" s="2">
        <f t="shared" si="2"/>
        <v>1.0394249991187825</v>
      </c>
      <c r="L38" s="1">
        <v>37711</v>
      </c>
      <c r="M38" s="13">
        <v>-2.9746999335102737E-2</v>
      </c>
      <c r="N38" s="13">
        <v>-2.6899999398738148E-3</v>
      </c>
      <c r="O38" s="13">
        <v>-7.7899998258799312E-4</v>
      </c>
    </row>
    <row r="39" spans="1:15" x14ac:dyDescent="0.25">
      <c r="A39" s="1">
        <v>31502</v>
      </c>
      <c r="B39" s="13">
        <v>6.7030998501740394E-2</v>
      </c>
      <c r="C39" s="13">
        <v>9.5657997861877078E-2</v>
      </c>
      <c r="D39" s="13">
        <v>3.1055999305844306E-2</v>
      </c>
      <c r="E39" s="13"/>
      <c r="F39" s="2">
        <f t="shared" si="0"/>
        <v>1.0670309985017403</v>
      </c>
      <c r="G39" s="2">
        <f t="shared" si="1"/>
        <v>1.095657997861877</v>
      </c>
      <c r="H39" s="2">
        <f t="shared" si="2"/>
        <v>1.0310559993058444</v>
      </c>
      <c r="L39" s="1">
        <v>37741</v>
      </c>
      <c r="M39" s="13">
        <v>3.9062999126873908E-2</v>
      </c>
      <c r="N39" s="13">
        <v>8.9286998004280027E-2</v>
      </c>
      <c r="O39" s="13">
        <v>8.2519998155534281E-3</v>
      </c>
    </row>
    <row r="40" spans="1:15" x14ac:dyDescent="0.25">
      <c r="A40" s="1">
        <v>31532</v>
      </c>
      <c r="B40" s="13">
        <v>1.037999976798892E-2</v>
      </c>
      <c r="C40" s="13">
        <v>2.5516999429650602E-2</v>
      </c>
      <c r="D40" s="13">
        <v>5.2989998815581203E-3</v>
      </c>
      <c r="E40" s="13"/>
      <c r="F40" s="2">
        <f t="shared" si="0"/>
        <v>1.010379999767989</v>
      </c>
      <c r="G40" s="2">
        <f t="shared" si="1"/>
        <v>1.0255169994296507</v>
      </c>
      <c r="H40" s="2">
        <f t="shared" si="2"/>
        <v>1.005298999881558</v>
      </c>
      <c r="L40" s="1">
        <v>37771</v>
      </c>
      <c r="M40" s="13">
        <v>4.3202999034337698E-2</v>
      </c>
      <c r="N40" s="13">
        <v>5.7564998713321984E-2</v>
      </c>
      <c r="O40" s="13">
        <v>1.8644999583251776E-2</v>
      </c>
    </row>
    <row r="41" spans="1:15" x14ac:dyDescent="0.25">
      <c r="A41" s="1">
        <v>31562</v>
      </c>
      <c r="B41" s="13">
        <v>1.3991999687254428E-2</v>
      </c>
      <c r="C41" s="13">
        <v>-4.7869998930022122E-3</v>
      </c>
      <c r="D41" s="13">
        <v>-1.911299957279116E-2</v>
      </c>
      <c r="E41" s="13"/>
      <c r="F41" s="2">
        <f t="shared" si="0"/>
        <v>1.0139919996872544</v>
      </c>
      <c r="G41" s="2">
        <f t="shared" si="1"/>
        <v>0.99521300010699776</v>
      </c>
      <c r="H41" s="2">
        <f t="shared" si="2"/>
        <v>0.98088700042720889</v>
      </c>
      <c r="L41" s="1">
        <v>37802</v>
      </c>
      <c r="M41" s="13">
        <v>2.0550999540649352E-2</v>
      </c>
      <c r="N41" s="13">
        <v>1.7666999605111776E-2</v>
      </c>
      <c r="O41" s="13">
        <v>-1.9849999556317928E-3</v>
      </c>
    </row>
    <row r="42" spans="1:15" x14ac:dyDescent="0.25">
      <c r="A42" s="1">
        <v>31593</v>
      </c>
      <c r="B42" s="13">
        <v>-1.1681999738886952E-2</v>
      </c>
      <c r="C42" s="13">
        <v>3.8166999146901068E-2</v>
      </c>
      <c r="D42" s="13">
        <v>2.6176999414898455E-2</v>
      </c>
      <c r="E42" s="13"/>
      <c r="F42" s="2">
        <f t="shared" si="0"/>
        <v>0.98831800026111305</v>
      </c>
      <c r="G42" s="2">
        <f t="shared" si="1"/>
        <v>1.0381669991469011</v>
      </c>
      <c r="H42" s="2">
        <f t="shared" si="2"/>
        <v>1.0261769994148984</v>
      </c>
      <c r="L42" s="1">
        <v>37833</v>
      </c>
      <c r="M42" s="13">
        <v>4.0088999103941023E-2</v>
      </c>
      <c r="N42" s="13">
        <v>2.0479999542236327E-2</v>
      </c>
      <c r="O42" s="13">
        <v>-3.361899924855679E-2</v>
      </c>
    </row>
    <row r="43" spans="1:15" x14ac:dyDescent="0.25">
      <c r="A43" s="1">
        <v>31624</v>
      </c>
      <c r="B43" s="13">
        <v>-4.866999891214073E-2</v>
      </c>
      <c r="C43" s="13">
        <v>6.1269998630508783E-3</v>
      </c>
      <c r="D43" s="13">
        <v>8.8519998021423813E-3</v>
      </c>
      <c r="E43" s="13"/>
      <c r="F43" s="2">
        <f t="shared" si="0"/>
        <v>0.95133000108785926</v>
      </c>
      <c r="G43" s="2">
        <f t="shared" si="1"/>
        <v>1.0061269998630509</v>
      </c>
      <c r="H43" s="2">
        <f t="shared" si="2"/>
        <v>1.0088519998021424</v>
      </c>
      <c r="L43" s="1">
        <v>37862</v>
      </c>
      <c r="M43" s="13">
        <v>3.6256999189592902E-2</v>
      </c>
      <c r="N43" s="13">
        <v>2.1838999511860309E-2</v>
      </c>
      <c r="O43" s="13">
        <v>6.6389998516067864E-3</v>
      </c>
    </row>
    <row r="44" spans="1:15" x14ac:dyDescent="0.25">
      <c r="A44" s="1">
        <v>31653</v>
      </c>
      <c r="B44" s="13">
        <v>3.163899929281324E-2</v>
      </c>
      <c r="C44" s="13">
        <v>8.5471998089551929E-2</v>
      </c>
      <c r="D44" s="13">
        <v>2.4849999444559217E-2</v>
      </c>
      <c r="E44" s="13"/>
      <c r="F44" s="2">
        <f t="shared" si="0"/>
        <v>1.0316389992928132</v>
      </c>
      <c r="G44" s="2">
        <f t="shared" si="1"/>
        <v>1.085471998089552</v>
      </c>
      <c r="H44" s="2">
        <f t="shared" si="2"/>
        <v>1.0248499994445592</v>
      </c>
      <c r="L44" s="1">
        <v>37894</v>
      </c>
      <c r="M44" s="13">
        <v>-1.0009999776259064E-2</v>
      </c>
      <c r="N44" s="13">
        <v>6.3589998578652742E-3</v>
      </c>
      <c r="O44" s="13">
        <v>2.6470999408327044E-2</v>
      </c>
    </row>
    <row r="45" spans="1:15" x14ac:dyDescent="0.25">
      <c r="A45" s="1">
        <v>31685</v>
      </c>
      <c r="B45" s="13">
        <v>-1.6147999639064072E-2</v>
      </c>
      <c r="C45" s="13">
        <v>-4.1617999069765217E-2</v>
      </c>
      <c r="D45" s="13">
        <v>-9.8689997794106608E-3</v>
      </c>
      <c r="E45" s="13"/>
      <c r="F45" s="2">
        <f t="shared" si="0"/>
        <v>0.9838520003609359</v>
      </c>
      <c r="G45" s="2">
        <f t="shared" si="1"/>
        <v>0.95838200093023473</v>
      </c>
      <c r="H45" s="2">
        <f t="shared" si="2"/>
        <v>0.99013100022058931</v>
      </c>
      <c r="L45" s="1">
        <v>37925</v>
      </c>
      <c r="M45" s="13">
        <v>4.8417998917773368E-2</v>
      </c>
      <c r="N45" s="13">
        <v>5.953399866931141E-2</v>
      </c>
      <c r="O45" s="13">
        <v>-9.3259997915476553E-3</v>
      </c>
    </row>
    <row r="46" spans="1:15" x14ac:dyDescent="0.25">
      <c r="A46" s="1">
        <v>31716</v>
      </c>
      <c r="B46" s="13">
        <v>2.0000999552942815E-2</v>
      </c>
      <c r="C46" s="13">
        <v>-1.9017999574914575E-2</v>
      </c>
      <c r="D46" s="13">
        <v>1.445599967688322E-2</v>
      </c>
      <c r="E46" s="13"/>
      <c r="F46" s="2">
        <f t="shared" si="0"/>
        <v>1.0200009995529429</v>
      </c>
      <c r="G46" s="2">
        <f t="shared" si="1"/>
        <v>0.98098200042508543</v>
      </c>
      <c r="H46" s="2">
        <f t="shared" si="2"/>
        <v>1.0144559996768832</v>
      </c>
      <c r="L46" s="1">
        <v>37953</v>
      </c>
      <c r="M46" s="13">
        <v>1.2465999721363186E-2</v>
      </c>
      <c r="N46" s="13">
        <v>1.5387999656051397E-2</v>
      </c>
      <c r="O46" s="13">
        <v>2.3949999464675784E-3</v>
      </c>
    </row>
    <row r="47" spans="1:15" x14ac:dyDescent="0.25">
      <c r="A47" s="1">
        <v>31744</v>
      </c>
      <c r="B47" s="13">
        <v>2.6029999418184157E-3</v>
      </c>
      <c r="C47" s="13">
        <v>4.049599909484386E-2</v>
      </c>
      <c r="D47" s="13">
        <v>1.3989999687299132E-2</v>
      </c>
      <c r="E47" s="13"/>
      <c r="F47" s="2">
        <f t="shared" si="0"/>
        <v>1.0026029999418185</v>
      </c>
      <c r="G47" s="2">
        <f t="shared" si="1"/>
        <v>1.0404959990948439</v>
      </c>
      <c r="H47" s="2">
        <f t="shared" si="2"/>
        <v>1.0139899996872992</v>
      </c>
      <c r="L47" s="1">
        <v>37986</v>
      </c>
      <c r="M47" s="13">
        <v>4.8206998922489586E-2</v>
      </c>
      <c r="N47" s="13">
        <v>6.3060998590476813E-2</v>
      </c>
      <c r="O47" s="13">
        <v>1.0175999772548676E-2</v>
      </c>
    </row>
    <row r="48" spans="1:15" x14ac:dyDescent="0.25">
      <c r="A48" s="1">
        <v>31777</v>
      </c>
      <c r="B48" s="13">
        <v>6.3609998578205706E-3</v>
      </c>
      <c r="C48" s="13">
        <v>1.8175999593734744E-2</v>
      </c>
      <c r="D48" s="13">
        <v>3.7539999160915616E-3</v>
      </c>
      <c r="E48" s="13"/>
      <c r="F48" s="2">
        <f t="shared" si="0"/>
        <v>1.0063609998578205</v>
      </c>
      <c r="G48" s="2">
        <f t="shared" si="1"/>
        <v>1.0181759995937347</v>
      </c>
      <c r="H48" s="2">
        <f t="shared" si="2"/>
        <v>1.0037539999160916</v>
      </c>
      <c r="L48" s="1">
        <v>38016</v>
      </c>
      <c r="M48" s="13">
        <v>3.7503999161720272E-2</v>
      </c>
      <c r="N48" s="13">
        <v>1.6253999636694789E-2</v>
      </c>
      <c r="O48" s="13">
        <v>8.0449998201802368E-3</v>
      </c>
    </row>
    <row r="49" spans="1:15" x14ac:dyDescent="0.25">
      <c r="A49" s="1">
        <v>31807</v>
      </c>
      <c r="B49" s="13">
        <v>9.218999793939292E-2</v>
      </c>
      <c r="C49" s="13">
        <v>0.11568499741423875</v>
      </c>
      <c r="D49" s="13">
        <v>1.4096999684907496E-2</v>
      </c>
      <c r="E49" s="13"/>
      <c r="F49" s="2">
        <f t="shared" si="0"/>
        <v>1.092189997939393</v>
      </c>
      <c r="G49" s="2">
        <f t="shared" si="1"/>
        <v>1.1156849974142387</v>
      </c>
      <c r="H49" s="2">
        <f t="shared" si="2"/>
        <v>1.0140969996849074</v>
      </c>
      <c r="L49" s="1">
        <v>38044</v>
      </c>
      <c r="M49" s="13">
        <v>3.2431999275088309E-2</v>
      </c>
      <c r="N49" s="13">
        <v>1.7095999617874624E-2</v>
      </c>
      <c r="O49" s="13">
        <v>1.0823999758064747E-2</v>
      </c>
    </row>
    <row r="50" spans="1:15" x14ac:dyDescent="0.25">
      <c r="A50" s="1">
        <v>31835</v>
      </c>
      <c r="B50" s="13">
        <v>4.4814998998306689E-2</v>
      </c>
      <c r="C50" s="13">
        <v>3.13479992993176E-2</v>
      </c>
      <c r="D50" s="13">
        <v>6.934999844990671E-3</v>
      </c>
      <c r="E50" s="13"/>
      <c r="F50" s="2">
        <f t="shared" si="0"/>
        <v>1.0448149989983067</v>
      </c>
      <c r="G50" s="2">
        <f t="shared" si="1"/>
        <v>1.0313479992993175</v>
      </c>
      <c r="H50" s="2">
        <f t="shared" si="2"/>
        <v>1.0069349998449906</v>
      </c>
      <c r="L50" s="1">
        <v>38077</v>
      </c>
      <c r="M50" s="13">
        <v>-2.1079999528825284E-2</v>
      </c>
      <c r="N50" s="13">
        <v>-6.2249998608604083E-3</v>
      </c>
      <c r="O50" s="13">
        <v>7.4889998326078061E-3</v>
      </c>
    </row>
    <row r="51" spans="1:15" x14ac:dyDescent="0.25">
      <c r="A51" s="1">
        <v>31867</v>
      </c>
      <c r="B51" s="13">
        <v>6.8746998463384806E-2</v>
      </c>
      <c r="C51" s="13">
        <v>6.0302998652122922E-2</v>
      </c>
      <c r="D51" s="13">
        <v>-4.5079998992383474E-3</v>
      </c>
      <c r="E51" s="13"/>
      <c r="F51" s="2">
        <f t="shared" si="0"/>
        <v>1.0687469984633848</v>
      </c>
      <c r="G51" s="2">
        <f t="shared" si="1"/>
        <v>1.0603029986521229</v>
      </c>
      <c r="H51" s="2">
        <f t="shared" si="2"/>
        <v>0.99549200010076166</v>
      </c>
      <c r="L51" s="1">
        <v>38107</v>
      </c>
      <c r="M51" s="13">
        <v>-3.8901999130472542E-2</v>
      </c>
      <c r="N51" s="13">
        <v>-1.9942999554239213E-2</v>
      </c>
      <c r="O51" s="13">
        <v>-2.6016999418474736E-2</v>
      </c>
    </row>
    <row r="52" spans="1:15" x14ac:dyDescent="0.25">
      <c r="A52" s="1">
        <v>31897</v>
      </c>
      <c r="B52" s="13">
        <v>-6.0779998641461138E-3</v>
      </c>
      <c r="C52" s="13">
        <v>5.710299872364849E-2</v>
      </c>
      <c r="D52" s="13">
        <v>-2.742099938709289E-2</v>
      </c>
      <c r="E52" s="13"/>
      <c r="F52" s="2">
        <f t="shared" si="0"/>
        <v>0.99392200013585386</v>
      </c>
      <c r="G52" s="2">
        <f t="shared" si="1"/>
        <v>1.0571029987236484</v>
      </c>
      <c r="H52" s="2">
        <f t="shared" si="2"/>
        <v>0.97257900061290714</v>
      </c>
      <c r="L52" s="1">
        <v>38138</v>
      </c>
      <c r="M52" s="13">
        <v>2.2562999495677648E-2</v>
      </c>
      <c r="N52" s="13">
        <v>9.7309997824951994E-3</v>
      </c>
      <c r="O52" s="13">
        <v>-4.0059999104589223E-3</v>
      </c>
    </row>
    <row r="53" spans="1:15" x14ac:dyDescent="0.25">
      <c r="A53" s="1">
        <v>31926</v>
      </c>
      <c r="B53" s="13">
        <v>-8.4749998105689891E-3</v>
      </c>
      <c r="C53" s="13">
        <v>-6.4999998547136774E-5</v>
      </c>
      <c r="D53" s="13">
        <v>-3.9119999125599861E-3</v>
      </c>
      <c r="E53" s="13"/>
      <c r="F53" s="2">
        <f t="shared" si="0"/>
        <v>0.99152500018943102</v>
      </c>
      <c r="G53" s="2">
        <f t="shared" si="1"/>
        <v>0.99993500000145286</v>
      </c>
      <c r="H53" s="2">
        <f t="shared" si="2"/>
        <v>0.99608800008744003</v>
      </c>
      <c r="L53" s="1">
        <v>38168</v>
      </c>
      <c r="M53" s="13">
        <v>1.7281999613717198E-2</v>
      </c>
      <c r="N53" s="13">
        <v>2.0951999531686308E-2</v>
      </c>
      <c r="O53" s="13">
        <v>5.6519998736679561E-3</v>
      </c>
    </row>
    <row r="54" spans="1:15" x14ac:dyDescent="0.25">
      <c r="A54" s="1">
        <v>31958</v>
      </c>
      <c r="B54" s="13">
        <v>1.4910999666713179E-2</v>
      </c>
      <c r="C54" s="13">
        <v>-2.0429999543353917E-3</v>
      </c>
      <c r="D54" s="13">
        <v>1.3762999692372978E-2</v>
      </c>
      <c r="E54" s="13"/>
      <c r="F54" s="2">
        <f t="shared" si="0"/>
        <v>1.0149109996667132</v>
      </c>
      <c r="G54" s="2">
        <f t="shared" si="1"/>
        <v>0.99795700004566457</v>
      </c>
      <c r="H54" s="2">
        <f t="shared" si="2"/>
        <v>1.0137629996923729</v>
      </c>
      <c r="L54" s="1">
        <v>38198</v>
      </c>
      <c r="M54" s="13">
        <v>-9.2409997934475539E-3</v>
      </c>
      <c r="N54" s="13">
        <v>-3.2421999275311829E-2</v>
      </c>
      <c r="O54" s="13">
        <v>9.9119997784495352E-3</v>
      </c>
    </row>
    <row r="55" spans="1:15" x14ac:dyDescent="0.25">
      <c r="A55" s="1">
        <v>31989</v>
      </c>
      <c r="B55" s="13">
        <v>7.7578998265974225E-2</v>
      </c>
      <c r="C55" s="13">
        <v>1.8508999586291611E-2</v>
      </c>
      <c r="D55" s="13">
        <v>-7.6799998283386226E-4</v>
      </c>
      <c r="E55" s="13"/>
      <c r="F55" s="2">
        <f t="shared" si="0"/>
        <v>1.0775789982659743</v>
      </c>
      <c r="G55" s="2">
        <f t="shared" si="1"/>
        <v>1.0185089995862917</v>
      </c>
      <c r="H55" s="2">
        <f t="shared" si="2"/>
        <v>0.99923200001716617</v>
      </c>
      <c r="L55" s="1">
        <v>38230</v>
      </c>
      <c r="M55" s="13">
        <v>-8.0829998193308709E-3</v>
      </c>
      <c r="N55" s="13">
        <v>4.7839998930692676E-3</v>
      </c>
      <c r="O55" s="13">
        <v>1.9074999573640526E-2</v>
      </c>
    </row>
    <row r="56" spans="1:15" x14ac:dyDescent="0.25">
      <c r="A56" s="1">
        <v>32020</v>
      </c>
      <c r="B56" s="13">
        <v>-9.1179997961968184E-3</v>
      </c>
      <c r="C56" s="13">
        <v>5.7638998711667951E-2</v>
      </c>
      <c r="D56" s="13">
        <v>-5.3509998803958295E-3</v>
      </c>
      <c r="E56" s="13"/>
      <c r="F56" s="2">
        <f t="shared" si="0"/>
        <v>0.99088200020380324</v>
      </c>
      <c r="G56" s="2">
        <f t="shared" si="1"/>
        <v>1.0576389987116679</v>
      </c>
      <c r="H56" s="2">
        <f t="shared" si="2"/>
        <v>0.99464900011960422</v>
      </c>
      <c r="L56" s="1">
        <v>38260</v>
      </c>
      <c r="M56" s="13">
        <v>3.6701999179646373E-2</v>
      </c>
      <c r="N56" s="13">
        <v>1.9348999567516147E-2</v>
      </c>
      <c r="O56" s="13">
        <v>2.7129999393597243E-3</v>
      </c>
    </row>
    <row r="57" spans="1:15" x14ac:dyDescent="0.25">
      <c r="A57" s="1">
        <v>32050</v>
      </c>
      <c r="B57" s="13">
        <v>-2.2843999489396812E-2</v>
      </c>
      <c r="C57" s="13">
        <v>-1.8798999579809607E-2</v>
      </c>
      <c r="D57" s="13">
        <v>-2.1293999524042009E-2</v>
      </c>
      <c r="E57" s="13"/>
      <c r="F57" s="2">
        <f t="shared" si="0"/>
        <v>0.97715600051060314</v>
      </c>
      <c r="G57" s="2">
        <f t="shared" si="1"/>
        <v>0.98120100042019043</v>
      </c>
      <c r="H57" s="2">
        <f t="shared" si="2"/>
        <v>0.97870600047595802</v>
      </c>
      <c r="L57" s="1">
        <v>38289</v>
      </c>
      <c r="M57" s="13">
        <v>2.4367999455332755E-2</v>
      </c>
      <c r="N57" s="13">
        <v>2.4608999449945986E-2</v>
      </c>
      <c r="O57" s="13">
        <v>8.3859998125582931E-3</v>
      </c>
    </row>
    <row r="58" spans="1:15" x14ac:dyDescent="0.25">
      <c r="A58" s="1">
        <v>32080</v>
      </c>
      <c r="B58" s="13">
        <v>-0.22629799494184552</v>
      </c>
      <c r="C58" s="13">
        <v>-0.17123999617248772</v>
      </c>
      <c r="D58" s="13">
        <v>3.5615999203920362E-2</v>
      </c>
      <c r="E58" s="13"/>
      <c r="F58" s="2">
        <f t="shared" si="0"/>
        <v>0.77370200505815445</v>
      </c>
      <c r="G58" s="2">
        <f t="shared" si="1"/>
        <v>0.82876000382751225</v>
      </c>
      <c r="H58" s="2">
        <f t="shared" si="2"/>
        <v>1.0356159992039204</v>
      </c>
      <c r="L58" s="1">
        <v>38321</v>
      </c>
      <c r="M58" s="13">
        <v>1.9346999567560853E-2</v>
      </c>
      <c r="N58" s="13">
        <v>5.2955998816341165E-2</v>
      </c>
      <c r="O58" s="13">
        <v>-7.975999821722507E-3</v>
      </c>
    </row>
    <row r="59" spans="1:15" x14ac:dyDescent="0.25">
      <c r="A59" s="1">
        <v>32111</v>
      </c>
      <c r="B59" s="13">
        <v>-1.3555999696999787E-2</v>
      </c>
      <c r="C59" s="13">
        <v>-2.61509994154796E-2</v>
      </c>
      <c r="D59" s="13">
        <v>8.0099998209625482E-3</v>
      </c>
      <c r="E59" s="13"/>
      <c r="F59" s="2">
        <f t="shared" si="0"/>
        <v>0.98644400030300017</v>
      </c>
      <c r="G59" s="2">
        <f t="shared" si="1"/>
        <v>0.9738490005845204</v>
      </c>
      <c r="H59" s="2">
        <f t="shared" si="2"/>
        <v>1.0080099998209626</v>
      </c>
      <c r="L59" s="1">
        <v>38352</v>
      </c>
      <c r="M59" s="13">
        <v>2.6425999409332868E-2</v>
      </c>
      <c r="N59" s="13">
        <v>3.8480999139882628E-2</v>
      </c>
      <c r="O59" s="13">
        <v>9.2009997943416234E-3</v>
      </c>
    </row>
    <row r="60" spans="1:15" x14ac:dyDescent="0.25">
      <c r="A60" s="1">
        <v>32142</v>
      </c>
      <c r="B60" s="13">
        <v>6.1009998636320235E-2</v>
      </c>
      <c r="C60" s="13">
        <v>4.1427999074012047E-2</v>
      </c>
      <c r="D60" s="13">
        <v>1.3621999695524575E-2</v>
      </c>
      <c r="E60" s="13"/>
      <c r="F60" s="2">
        <f t="shared" si="0"/>
        <v>1.0610099986363202</v>
      </c>
      <c r="G60" s="2">
        <f t="shared" si="1"/>
        <v>1.0414279990740121</v>
      </c>
      <c r="H60" s="2">
        <f t="shared" si="2"/>
        <v>1.0136219996955245</v>
      </c>
      <c r="L60" s="1">
        <v>38383</v>
      </c>
      <c r="M60" s="13">
        <v>-3.9809999110177159E-3</v>
      </c>
      <c r="N60" s="13">
        <v>-2.2314999501220883E-2</v>
      </c>
      <c r="O60" s="13">
        <v>6.2789998596534131E-3</v>
      </c>
    </row>
    <row r="61" spans="1:15" x14ac:dyDescent="0.25">
      <c r="A61" s="1">
        <v>32171</v>
      </c>
      <c r="B61" s="13">
        <v>-3.2540999272651971E-2</v>
      </c>
      <c r="C61" s="13">
        <v>2.2598999494872988E-2</v>
      </c>
      <c r="D61" s="13">
        <v>3.5151999214291574E-2</v>
      </c>
      <c r="E61" s="13"/>
      <c r="F61" s="2">
        <f t="shared" si="0"/>
        <v>0.96745900072734803</v>
      </c>
      <c r="G61" s="2">
        <f t="shared" si="1"/>
        <v>1.022598999494873</v>
      </c>
      <c r="H61" s="2">
        <f t="shared" si="2"/>
        <v>1.0351519992142917</v>
      </c>
      <c r="L61" s="1">
        <v>38411</v>
      </c>
      <c r="M61" s="13">
        <v>5.1598998846672482E-2</v>
      </c>
      <c r="N61" s="13">
        <v>3.2121999282017352E-2</v>
      </c>
      <c r="O61" s="13">
        <v>-5.9029998680576691E-3</v>
      </c>
    </row>
    <row r="62" spans="1:15" x14ac:dyDescent="0.25">
      <c r="A62" s="1">
        <v>32202</v>
      </c>
      <c r="B62" s="13">
        <v>4.8281998920813203E-2</v>
      </c>
      <c r="C62" s="13">
        <v>5.6254998742602765E-2</v>
      </c>
      <c r="D62" s="13">
        <v>1.1869999734684826E-2</v>
      </c>
      <c r="E62" s="13"/>
      <c r="F62" s="2">
        <f t="shared" si="0"/>
        <v>1.0482819989208132</v>
      </c>
      <c r="G62" s="2">
        <f t="shared" si="1"/>
        <v>1.0562549987426029</v>
      </c>
      <c r="H62" s="2">
        <f t="shared" si="2"/>
        <v>1.0118699997346847</v>
      </c>
      <c r="L62" s="1">
        <v>38442</v>
      </c>
      <c r="M62" s="13">
        <v>-3.7819999154657122E-3</v>
      </c>
      <c r="N62" s="13">
        <v>-1.8943999576568605E-2</v>
      </c>
      <c r="O62" s="13">
        <v>-5.1359998852014534E-3</v>
      </c>
    </row>
    <row r="63" spans="1:15" x14ac:dyDescent="0.25">
      <c r="A63" s="1">
        <v>32233</v>
      </c>
      <c r="B63" s="13">
        <v>3.3998999240063131E-2</v>
      </c>
      <c r="C63" s="13">
        <v>2.8478999363444748E-2</v>
      </c>
      <c r="D63" s="13">
        <v>-9.3849997902289029E-3</v>
      </c>
      <c r="E63" s="13"/>
      <c r="F63" s="2">
        <f t="shared" si="0"/>
        <v>1.0339989992400631</v>
      </c>
      <c r="G63" s="2">
        <f t="shared" si="1"/>
        <v>1.0284789993634447</v>
      </c>
      <c r="H63" s="2">
        <f t="shared" si="2"/>
        <v>0.99061500020977111</v>
      </c>
      <c r="L63" s="1">
        <v>38471</v>
      </c>
      <c r="M63" s="13">
        <v>-2.4321999456360936E-2</v>
      </c>
      <c r="N63" s="13">
        <v>-2.1102999528311194E-2</v>
      </c>
      <c r="O63" s="13">
        <v>1.3533999697491526E-2</v>
      </c>
    </row>
    <row r="64" spans="1:15" x14ac:dyDescent="0.25">
      <c r="A64" s="1">
        <v>32262</v>
      </c>
      <c r="B64" s="13">
        <v>7.8399998247623455E-3</v>
      </c>
      <c r="C64" s="13">
        <v>1.0876999756880104E-2</v>
      </c>
      <c r="D64" s="13">
        <v>-5.3959998793900012E-3</v>
      </c>
      <c r="E64" s="13"/>
      <c r="F64" s="2">
        <f t="shared" si="0"/>
        <v>1.0078399998247622</v>
      </c>
      <c r="G64" s="2">
        <f t="shared" si="1"/>
        <v>1.0108769997568801</v>
      </c>
      <c r="H64" s="2">
        <f t="shared" si="2"/>
        <v>0.99460400012061001</v>
      </c>
      <c r="L64" s="1">
        <v>38503</v>
      </c>
      <c r="M64" s="13">
        <v>2.687599939927459E-2</v>
      </c>
      <c r="N64" s="13">
        <v>1.8467999587208031E-2</v>
      </c>
      <c r="O64" s="13">
        <v>1.0818999758176507E-2</v>
      </c>
    </row>
    <row r="65" spans="1:15" x14ac:dyDescent="0.25">
      <c r="A65" s="1">
        <v>32294</v>
      </c>
      <c r="B65" s="13">
        <v>-2.7112999393977225E-2</v>
      </c>
      <c r="C65" s="13">
        <v>-2.167399951554835E-2</v>
      </c>
      <c r="D65" s="13">
        <v>-6.7219998497515922E-3</v>
      </c>
      <c r="E65" s="13"/>
      <c r="F65" s="2">
        <f t="shared" si="0"/>
        <v>0.97288700060602273</v>
      </c>
      <c r="G65" s="2">
        <f t="shared" si="1"/>
        <v>0.97832600048445162</v>
      </c>
      <c r="H65" s="2">
        <f t="shared" si="2"/>
        <v>0.99327800015024836</v>
      </c>
      <c r="L65" s="1">
        <v>38533</v>
      </c>
      <c r="M65" s="13">
        <v>3.3274999256245795E-2</v>
      </c>
      <c r="N65" s="13">
        <v>9.0839997969567772E-3</v>
      </c>
      <c r="O65" s="13">
        <v>5.4529998781159524E-3</v>
      </c>
    </row>
    <row r="66" spans="1:15" x14ac:dyDescent="0.25">
      <c r="A66" s="1">
        <v>32324</v>
      </c>
      <c r="B66" s="13">
        <v>5.9170998677425084E-2</v>
      </c>
      <c r="C66" s="13">
        <v>-3.1009999306872487E-3</v>
      </c>
      <c r="D66" s="13">
        <v>2.4125999460741877E-2</v>
      </c>
      <c r="E66" s="13"/>
      <c r="F66" s="2">
        <f t="shared" si="0"/>
        <v>1.0591709986774251</v>
      </c>
      <c r="G66" s="2">
        <f t="shared" si="1"/>
        <v>0.99689900006931276</v>
      </c>
      <c r="H66" s="2">
        <f t="shared" si="2"/>
        <v>1.0241259994607419</v>
      </c>
      <c r="L66" s="1">
        <v>38562</v>
      </c>
      <c r="M66" s="13">
        <v>5.3129998812451958E-2</v>
      </c>
      <c r="N66" s="13">
        <v>3.5165999213978651E-2</v>
      </c>
      <c r="O66" s="13">
        <v>-9.0949997967109085E-3</v>
      </c>
    </row>
    <row r="67" spans="1:15" x14ac:dyDescent="0.25">
      <c r="A67" s="1">
        <v>32353</v>
      </c>
      <c r="B67" s="13">
        <v>-1.8814999579451978E-2</v>
      </c>
      <c r="C67" s="13">
        <v>1.7097999617829918E-2</v>
      </c>
      <c r="D67" s="13">
        <v>-5.2449998827651138E-3</v>
      </c>
      <c r="E67" s="13"/>
      <c r="F67" s="2">
        <f t="shared" si="0"/>
        <v>0.98118500042054801</v>
      </c>
      <c r="G67" s="2">
        <f t="shared" si="1"/>
        <v>1.01709799961783</v>
      </c>
      <c r="H67" s="2">
        <f t="shared" si="2"/>
        <v>0.99475500011723483</v>
      </c>
      <c r="L67" s="1">
        <v>38595</v>
      </c>
      <c r="M67" s="13">
        <v>2.5040999440290035E-2</v>
      </c>
      <c r="N67" s="13">
        <v>8.0019998211413625E-3</v>
      </c>
      <c r="O67" s="13">
        <v>1.2818999713473023E-2</v>
      </c>
    </row>
    <row r="68" spans="1:15" x14ac:dyDescent="0.25">
      <c r="A68" s="1">
        <v>32386</v>
      </c>
      <c r="B68" s="13">
        <v>-2.692199939824641E-2</v>
      </c>
      <c r="C68" s="13">
        <v>-5.6613998734578494E-2</v>
      </c>
      <c r="D68" s="13">
        <v>2.6209999414160846E-3</v>
      </c>
      <c r="E68" s="13"/>
      <c r="F68" s="2">
        <f t="shared" si="0"/>
        <v>0.97307800060175365</v>
      </c>
      <c r="G68" s="2">
        <f t="shared" si="1"/>
        <v>0.94338600126542149</v>
      </c>
      <c r="H68" s="2">
        <f t="shared" si="2"/>
        <v>1.0026209999414162</v>
      </c>
      <c r="L68" s="1">
        <v>38625</v>
      </c>
      <c r="M68" s="13">
        <v>3.413199923709035E-2</v>
      </c>
      <c r="N68" s="13">
        <v>2.6255999413132666E-2</v>
      </c>
      <c r="O68" s="13">
        <v>-1.0308999769575894E-2</v>
      </c>
    </row>
    <row r="69" spans="1:15" x14ac:dyDescent="0.25">
      <c r="A69" s="1">
        <v>32416</v>
      </c>
      <c r="B69" s="13">
        <v>-6.4199998565018168E-4</v>
      </c>
      <c r="C69" s="13">
        <v>4.062999909184873E-2</v>
      </c>
      <c r="D69" s="13">
        <v>2.2638999493978917E-2</v>
      </c>
      <c r="E69" s="13"/>
      <c r="F69" s="2">
        <f t="shared" si="0"/>
        <v>0.99935800001434982</v>
      </c>
      <c r="G69" s="2">
        <f t="shared" si="1"/>
        <v>1.0406299990918488</v>
      </c>
      <c r="H69" s="2">
        <f t="shared" si="2"/>
        <v>1.0226389994939789</v>
      </c>
      <c r="L69" s="1">
        <v>38656</v>
      </c>
      <c r="M69" s="13">
        <v>-5.6503998737037188E-2</v>
      </c>
      <c r="N69" s="13">
        <v>-2.4090999461524189E-2</v>
      </c>
      <c r="O69" s="13">
        <v>-7.9139998231083156E-3</v>
      </c>
    </row>
    <row r="70" spans="1:15" x14ac:dyDescent="0.25">
      <c r="A70" s="1">
        <v>32447</v>
      </c>
      <c r="B70" s="13">
        <v>3.4049999238923191E-2</v>
      </c>
      <c r="C70" s="13">
        <v>6.4773998552188281E-2</v>
      </c>
      <c r="D70" s="13">
        <v>1.882599957920611E-2</v>
      </c>
      <c r="E70" s="13"/>
      <c r="F70" s="2">
        <f t="shared" si="0"/>
        <v>1.0340499992389232</v>
      </c>
      <c r="G70" s="2">
        <f t="shared" si="1"/>
        <v>1.0647739985521882</v>
      </c>
      <c r="H70" s="2">
        <f t="shared" si="2"/>
        <v>1.0188259995792062</v>
      </c>
      <c r="L70" s="1">
        <v>38686</v>
      </c>
      <c r="M70" s="13">
        <v>4.4046999015472828E-2</v>
      </c>
      <c r="N70" s="13">
        <v>3.39009992422536E-2</v>
      </c>
      <c r="O70" s="13">
        <v>4.422999901138246E-3</v>
      </c>
    </row>
    <row r="71" spans="1:15" x14ac:dyDescent="0.25">
      <c r="A71" s="1">
        <v>32477</v>
      </c>
      <c r="B71" s="13">
        <v>-2.9697999336197975E-2</v>
      </c>
      <c r="C71" s="13">
        <v>3.3110999259911476E-2</v>
      </c>
      <c r="D71" s="13">
        <v>-1.2147999728471042E-2</v>
      </c>
      <c r="E71" s="13"/>
      <c r="F71" s="2">
        <f t="shared" si="0"/>
        <v>0.97030200066380201</v>
      </c>
      <c r="G71" s="2">
        <f t="shared" si="1"/>
        <v>1.0331109992599115</v>
      </c>
      <c r="H71" s="2">
        <f t="shared" si="2"/>
        <v>0.98785200027152897</v>
      </c>
      <c r="L71" s="1">
        <v>38716</v>
      </c>
      <c r="M71" s="13">
        <v>4.4095999014377593E-2</v>
      </c>
      <c r="N71" s="13">
        <v>2.2417999498918654E-2</v>
      </c>
      <c r="O71" s="13">
        <v>9.5079997874796384E-3</v>
      </c>
    </row>
    <row r="72" spans="1:15" x14ac:dyDescent="0.25">
      <c r="A72" s="1">
        <v>32507</v>
      </c>
      <c r="B72" s="13">
        <v>2.8927999353408812E-2</v>
      </c>
      <c r="C72" s="13">
        <v>7.3959998346865181E-3</v>
      </c>
      <c r="D72" s="13">
        <v>1.1259999748319388E-3</v>
      </c>
      <c r="E72" s="13"/>
      <c r="F72" s="2">
        <f t="shared" ref="F72:F135" si="3">1+B72</f>
        <v>1.0289279993534088</v>
      </c>
      <c r="G72" s="2">
        <f t="shared" ref="G72:G135" si="4">1+C72</f>
        <v>1.0073959998346864</v>
      </c>
      <c r="H72" s="2">
        <f t="shared" ref="H72:H135" si="5">1+D72</f>
        <v>1.0011259999748319</v>
      </c>
      <c r="L72" s="1">
        <v>38748</v>
      </c>
      <c r="M72" s="13">
        <v>6.0612998645193879E-2</v>
      </c>
      <c r="N72" s="13">
        <v>4.4822998998127882E-2</v>
      </c>
      <c r="O72" s="13">
        <v>5.6999998725950717E-5</v>
      </c>
    </row>
    <row r="73" spans="1:15" x14ac:dyDescent="0.25">
      <c r="A73" s="1">
        <v>32539</v>
      </c>
      <c r="B73" s="13">
        <v>6.6875998505204912E-2</v>
      </c>
      <c r="C73" s="13">
        <v>3.4544999227859079E-2</v>
      </c>
      <c r="D73" s="13">
        <v>1.4387999678403139E-2</v>
      </c>
      <c r="E73" s="13"/>
      <c r="F73" s="2">
        <f t="shared" si="3"/>
        <v>1.066875998505205</v>
      </c>
      <c r="G73" s="2">
        <f t="shared" si="4"/>
        <v>1.034544999227859</v>
      </c>
      <c r="H73" s="2">
        <f t="shared" si="5"/>
        <v>1.0143879996784031</v>
      </c>
      <c r="L73" s="1">
        <v>38776</v>
      </c>
      <c r="M73" s="13">
        <v>-2.0184999548830091E-2</v>
      </c>
      <c r="N73" s="13">
        <v>-1.0679999761283399E-3</v>
      </c>
      <c r="O73" s="13">
        <v>3.3199999257922173E-3</v>
      </c>
    </row>
    <row r="74" spans="1:15" x14ac:dyDescent="0.25">
      <c r="A74" s="1">
        <v>32567</v>
      </c>
      <c r="B74" s="13">
        <v>-1.2303999724984168E-2</v>
      </c>
      <c r="C74" s="13">
        <v>-7.878999823890627E-3</v>
      </c>
      <c r="D74" s="13">
        <v>-7.2479998379945754E-3</v>
      </c>
      <c r="E74" s="13"/>
      <c r="F74" s="2">
        <f t="shared" si="3"/>
        <v>0.98769600027501581</v>
      </c>
      <c r="G74" s="2">
        <f t="shared" si="4"/>
        <v>0.99212100017610938</v>
      </c>
      <c r="H74" s="2">
        <f t="shared" si="5"/>
        <v>0.99275200016200538</v>
      </c>
      <c r="L74" s="1">
        <v>38807</v>
      </c>
      <c r="M74" s="13">
        <v>3.9010999128036204E-2</v>
      </c>
      <c r="N74" s="13">
        <v>2.2510999496839941E-2</v>
      </c>
      <c r="O74" s="13">
        <v>-9.812999780662357E-3</v>
      </c>
    </row>
    <row r="75" spans="1:15" x14ac:dyDescent="0.25">
      <c r="A75" s="1">
        <v>32598</v>
      </c>
      <c r="B75" s="13">
        <v>1.707999961823225E-3</v>
      </c>
      <c r="C75" s="13">
        <v>-8.0199998207390304E-3</v>
      </c>
      <c r="D75" s="13">
        <v>4.3239999033510687E-3</v>
      </c>
      <c r="E75" s="13"/>
      <c r="F75" s="2">
        <f t="shared" si="3"/>
        <v>1.0017079999618232</v>
      </c>
      <c r="G75" s="2">
        <f t="shared" si="4"/>
        <v>0.99198000017926102</v>
      </c>
      <c r="H75" s="2">
        <f t="shared" si="5"/>
        <v>1.0043239999033511</v>
      </c>
      <c r="L75" s="1">
        <v>38835</v>
      </c>
      <c r="M75" s="13">
        <v>8.8919998012483119E-3</v>
      </c>
      <c r="N75" s="13">
        <v>3.0850999310426414E-2</v>
      </c>
      <c r="O75" s="13">
        <v>-1.8129999594762921E-3</v>
      </c>
    </row>
    <row r="76" spans="1:15" x14ac:dyDescent="0.25">
      <c r="A76" s="1">
        <v>32626</v>
      </c>
      <c r="B76" s="13">
        <v>1.3860999690182509E-2</v>
      </c>
      <c r="C76" s="13">
        <v>2.1413999521359802E-2</v>
      </c>
      <c r="D76" s="13">
        <v>2.0925999532267453E-2</v>
      </c>
      <c r="E76" s="13"/>
      <c r="F76" s="2">
        <f t="shared" si="3"/>
        <v>1.0138609996901826</v>
      </c>
      <c r="G76" s="2">
        <f t="shared" si="4"/>
        <v>1.0214139995213598</v>
      </c>
      <c r="H76" s="2">
        <f t="shared" si="5"/>
        <v>1.0209259995322675</v>
      </c>
      <c r="L76" s="1">
        <v>38868</v>
      </c>
      <c r="M76" s="13">
        <v>-3.5649999203160407E-2</v>
      </c>
      <c r="N76" s="13">
        <v>-3.3318999255262313E-2</v>
      </c>
      <c r="O76" s="13">
        <v>-1.0669999761506916E-3</v>
      </c>
    </row>
    <row r="77" spans="1:15" x14ac:dyDescent="0.25">
      <c r="A77" s="1">
        <v>32659</v>
      </c>
      <c r="B77" s="13">
        <v>2.1940999509580436E-2</v>
      </c>
      <c r="C77" s="13">
        <v>-2.6118999416194857E-2</v>
      </c>
      <c r="D77" s="13">
        <v>2.6277999412640932E-2</v>
      </c>
      <c r="E77" s="13"/>
      <c r="F77" s="2">
        <f t="shared" si="3"/>
        <v>1.0219409995095805</v>
      </c>
      <c r="G77" s="2">
        <f t="shared" si="4"/>
        <v>0.97388100058380511</v>
      </c>
      <c r="H77" s="2">
        <f t="shared" si="5"/>
        <v>1.026277999412641</v>
      </c>
      <c r="L77" s="1">
        <v>38898</v>
      </c>
      <c r="M77" s="13">
        <v>-8.208999816514552E-3</v>
      </c>
      <c r="N77" s="13">
        <v>1.1099999751895666E-4</v>
      </c>
      <c r="O77" s="13">
        <v>2.1199999526143073E-3</v>
      </c>
    </row>
    <row r="78" spans="1:15" x14ac:dyDescent="0.25">
      <c r="A78" s="1">
        <v>32689</v>
      </c>
      <c r="B78" s="13">
        <v>1.4429999677464367E-2</v>
      </c>
      <c r="C78" s="13">
        <v>-1.2919999711215496E-2</v>
      </c>
      <c r="D78" s="13">
        <v>3.0447999319434167E-2</v>
      </c>
      <c r="E78" s="13"/>
      <c r="F78" s="2">
        <f t="shared" si="3"/>
        <v>1.0144299996774644</v>
      </c>
      <c r="G78" s="2">
        <f t="shared" si="4"/>
        <v>0.98708000028878451</v>
      </c>
      <c r="H78" s="2">
        <f t="shared" si="5"/>
        <v>1.0304479993194342</v>
      </c>
      <c r="L78" s="1">
        <v>38929</v>
      </c>
      <c r="M78" s="13">
        <v>2.0054999551735821E-2</v>
      </c>
      <c r="N78" s="13">
        <v>6.408999856747687E-3</v>
      </c>
      <c r="O78" s="13">
        <v>1.3521999697759747E-2</v>
      </c>
    </row>
    <row r="79" spans="1:15" x14ac:dyDescent="0.25">
      <c r="A79" s="1">
        <v>32720</v>
      </c>
      <c r="B79" s="13">
        <v>5.5782998753152783E-2</v>
      </c>
      <c r="C79" s="13">
        <v>0.11127099751289934</v>
      </c>
      <c r="D79" s="13">
        <v>2.1256999524869025E-2</v>
      </c>
      <c r="E79" s="13"/>
      <c r="F79" s="2">
        <f t="shared" si="3"/>
        <v>1.0557829987531528</v>
      </c>
      <c r="G79" s="2">
        <f t="shared" si="4"/>
        <v>1.1112709975128994</v>
      </c>
      <c r="H79" s="2">
        <f t="shared" si="5"/>
        <v>1.021256999524869</v>
      </c>
      <c r="L79" s="1">
        <v>38960</v>
      </c>
      <c r="M79" s="13">
        <v>2.2626999494247142E-2</v>
      </c>
      <c r="N79" s="13">
        <v>2.6454999408684673E-2</v>
      </c>
      <c r="O79" s="13">
        <v>1.5307999657839536E-2</v>
      </c>
    </row>
    <row r="80" spans="1:15" x14ac:dyDescent="0.25">
      <c r="A80" s="1">
        <v>32751</v>
      </c>
      <c r="B80" s="13">
        <v>9.9219997782260174E-3</v>
      </c>
      <c r="C80" s="13">
        <v>-2.5705999425426129E-2</v>
      </c>
      <c r="D80" s="13">
        <v>-1.4815999668836594E-2</v>
      </c>
      <c r="E80" s="13"/>
      <c r="F80" s="2">
        <f t="shared" si="3"/>
        <v>1.0099219997782261</v>
      </c>
      <c r="G80" s="2">
        <f t="shared" si="4"/>
        <v>0.97429400057457383</v>
      </c>
      <c r="H80" s="2">
        <f t="shared" si="5"/>
        <v>0.98518400033116338</v>
      </c>
      <c r="L80" s="1">
        <v>38989</v>
      </c>
      <c r="M80" s="13">
        <v>-2.3225999480858444E-2</v>
      </c>
      <c r="N80" s="13">
        <v>1.2250999726168813E-2</v>
      </c>
      <c r="O80" s="13">
        <v>8.7839998036622988E-3</v>
      </c>
    </row>
    <row r="81" spans="1:15" x14ac:dyDescent="0.25">
      <c r="A81" s="1">
        <v>32780</v>
      </c>
      <c r="B81" s="13">
        <v>-1.6731999626010657E-2</v>
      </c>
      <c r="C81" s="13">
        <v>2.6626999404840174E-2</v>
      </c>
      <c r="D81" s="13">
        <v>5.1179998856037854E-3</v>
      </c>
      <c r="E81" s="13"/>
      <c r="F81" s="2">
        <f t="shared" si="3"/>
        <v>0.98326800037398931</v>
      </c>
      <c r="G81" s="2">
        <f t="shared" si="4"/>
        <v>1.0266269994048403</v>
      </c>
      <c r="H81" s="2">
        <f t="shared" si="5"/>
        <v>1.0051179998856037</v>
      </c>
      <c r="L81" s="1">
        <v>39021</v>
      </c>
      <c r="M81" s="13">
        <v>5.0923998861759898E-2</v>
      </c>
      <c r="N81" s="13">
        <v>3.6895999175310133E-2</v>
      </c>
      <c r="O81" s="13">
        <v>6.6149998521432283E-3</v>
      </c>
    </row>
    <row r="82" spans="1:15" x14ac:dyDescent="0.25">
      <c r="A82" s="1">
        <v>32812</v>
      </c>
      <c r="B82" s="13">
        <v>-6.1879998616874224E-3</v>
      </c>
      <c r="C82" s="13">
        <v>-3.4927999219298358E-2</v>
      </c>
      <c r="D82" s="13">
        <v>2.462299944963306E-2</v>
      </c>
      <c r="E82" s="13"/>
      <c r="F82" s="2">
        <f t="shared" si="3"/>
        <v>0.99381200013831261</v>
      </c>
      <c r="G82" s="2">
        <f t="shared" si="4"/>
        <v>0.96507200078070166</v>
      </c>
      <c r="H82" s="2">
        <f t="shared" si="5"/>
        <v>1.024622999449633</v>
      </c>
      <c r="L82" s="1">
        <v>39051</v>
      </c>
      <c r="M82" s="13">
        <v>3.520699921306223E-2</v>
      </c>
      <c r="N82" s="13">
        <v>2.4970999441854658E-2</v>
      </c>
      <c r="O82" s="13">
        <v>1.1600999740697443E-2</v>
      </c>
    </row>
    <row r="83" spans="1:15" x14ac:dyDescent="0.25">
      <c r="A83" s="1">
        <v>32842</v>
      </c>
      <c r="B83" s="13">
        <v>6.1499998625367883E-3</v>
      </c>
      <c r="C83" s="13">
        <v>3.8284999144263566E-2</v>
      </c>
      <c r="D83" s="13">
        <v>9.5309997869655484E-3</v>
      </c>
      <c r="E83" s="13"/>
      <c r="F83" s="2">
        <f t="shared" si="3"/>
        <v>1.0061499998625367</v>
      </c>
      <c r="G83" s="2">
        <f t="shared" si="4"/>
        <v>1.0382849991442635</v>
      </c>
      <c r="H83" s="2">
        <f t="shared" si="5"/>
        <v>1.0095309997869655</v>
      </c>
      <c r="L83" s="1">
        <v>39080</v>
      </c>
      <c r="M83" s="13">
        <v>1.4964999665506183E-2</v>
      </c>
      <c r="N83" s="13">
        <v>2.0606999539397659E-2</v>
      </c>
      <c r="O83" s="13">
        <v>-5.8029998702928427E-3</v>
      </c>
    </row>
    <row r="84" spans="1:15" x14ac:dyDescent="0.25">
      <c r="A84" s="1">
        <v>32871</v>
      </c>
      <c r="B84" s="13">
        <v>6.8479998469352715E-3</v>
      </c>
      <c r="C84" s="13">
        <v>3.0533999317511915E-2</v>
      </c>
      <c r="D84" s="13">
        <v>2.6759999401867389E-3</v>
      </c>
      <c r="E84" s="13"/>
      <c r="F84" s="2">
        <f t="shared" si="3"/>
        <v>1.0068479998469353</v>
      </c>
      <c r="G84" s="2">
        <f t="shared" si="4"/>
        <v>1.030533999317512</v>
      </c>
      <c r="H84" s="2">
        <f t="shared" si="5"/>
        <v>1.0026759999401866</v>
      </c>
      <c r="L84" s="1">
        <v>39113</v>
      </c>
      <c r="M84" s="13">
        <v>1.1474999743513762E-2</v>
      </c>
      <c r="N84" s="13">
        <v>1.1983999732136725E-2</v>
      </c>
      <c r="O84" s="13">
        <v>-4.099999908357859E-4</v>
      </c>
    </row>
    <row r="85" spans="1:15" x14ac:dyDescent="0.25">
      <c r="A85" s="1">
        <v>32904</v>
      </c>
      <c r="B85" s="13">
        <v>-6.6829998506233099E-2</v>
      </c>
      <c r="C85" s="13">
        <v>-4.829599892050028E-2</v>
      </c>
      <c r="D85" s="13">
        <v>-1.1882999734394252E-2</v>
      </c>
      <c r="E85" s="13"/>
      <c r="F85" s="2">
        <f t="shared" si="3"/>
        <v>0.93317000149376694</v>
      </c>
      <c r="G85" s="2">
        <f t="shared" si="4"/>
        <v>0.95170400107949971</v>
      </c>
      <c r="H85" s="2">
        <f t="shared" si="5"/>
        <v>0.98811700026560578</v>
      </c>
      <c r="L85" s="1">
        <v>39141</v>
      </c>
      <c r="M85" s="13">
        <v>2.4709999447688458E-3</v>
      </c>
      <c r="N85" s="13">
        <v>-4.7999998927116391E-3</v>
      </c>
      <c r="O85" s="13">
        <v>1.5419999655336141E-2</v>
      </c>
    </row>
    <row r="86" spans="1:15" x14ac:dyDescent="0.25">
      <c r="A86" s="1">
        <v>32932</v>
      </c>
      <c r="B86" s="13">
        <v>-4.7779998932033774E-3</v>
      </c>
      <c r="C86" s="13">
        <v>-4.4541999004408722E-2</v>
      </c>
      <c r="D86" s="13">
        <v>3.2359999276697637E-3</v>
      </c>
      <c r="E86" s="13"/>
      <c r="F86" s="2">
        <f t="shared" si="3"/>
        <v>0.99522200010679662</v>
      </c>
      <c r="G86" s="2">
        <f t="shared" si="4"/>
        <v>0.95545800099559131</v>
      </c>
      <c r="H86" s="2">
        <f t="shared" si="5"/>
        <v>1.0032359999276697</v>
      </c>
      <c r="L86" s="1">
        <v>39171</v>
      </c>
      <c r="M86" s="13">
        <v>1.1746999737434091E-2</v>
      </c>
      <c r="N86" s="13">
        <v>1.8778999580256639E-2</v>
      </c>
      <c r="O86" s="13">
        <v>3.0999999307096002E-5</v>
      </c>
    </row>
    <row r="87" spans="1:15" x14ac:dyDescent="0.25">
      <c r="A87" s="1">
        <v>32962</v>
      </c>
      <c r="B87" s="13">
        <v>-1.2801999713853002E-2</v>
      </c>
      <c r="C87" s="13">
        <v>-6.2163998610526322E-2</v>
      </c>
      <c r="D87" s="13">
        <v>7.3699998352676633E-4</v>
      </c>
      <c r="E87" s="13"/>
      <c r="F87" s="2">
        <f t="shared" si="3"/>
        <v>0.98719800028614701</v>
      </c>
      <c r="G87" s="2">
        <f t="shared" si="4"/>
        <v>0.93783600138947365</v>
      </c>
      <c r="H87" s="2">
        <f t="shared" si="5"/>
        <v>1.0007369999835267</v>
      </c>
      <c r="L87" s="1">
        <v>39202</v>
      </c>
      <c r="M87" s="13">
        <v>2.0667999538034203E-2</v>
      </c>
      <c r="N87" s="13">
        <v>4.465899900179357E-2</v>
      </c>
      <c r="O87" s="13">
        <v>5.3919998794794083E-3</v>
      </c>
    </row>
    <row r="88" spans="1:15" x14ac:dyDescent="0.25">
      <c r="A88" s="1">
        <v>32993</v>
      </c>
      <c r="B88" s="13">
        <v>-8.2041998166218405E-2</v>
      </c>
      <c r="C88" s="13">
        <v>-1.6327999635040759E-2</v>
      </c>
      <c r="D88" s="13">
        <v>-9.1619997952133419E-3</v>
      </c>
      <c r="E88" s="13"/>
      <c r="F88" s="2">
        <f t="shared" si="3"/>
        <v>0.91795800183378162</v>
      </c>
      <c r="G88" s="2">
        <f t="shared" si="4"/>
        <v>0.98367200036495928</v>
      </c>
      <c r="H88" s="2">
        <f t="shared" si="5"/>
        <v>0.99083800020478663</v>
      </c>
      <c r="L88" s="1">
        <v>39233</v>
      </c>
      <c r="M88" s="13">
        <v>4.9912998884357511E-2</v>
      </c>
      <c r="N88" s="13">
        <v>2.8885999354347585E-2</v>
      </c>
      <c r="O88" s="13">
        <v>-7.5789998305961495E-3</v>
      </c>
    </row>
    <row r="89" spans="1:15" x14ac:dyDescent="0.25">
      <c r="A89" s="1">
        <v>33024</v>
      </c>
      <c r="B89" s="13">
        <v>7.2133998387679463E-2</v>
      </c>
      <c r="C89" s="13">
        <v>0.10333699769023806</v>
      </c>
      <c r="D89" s="13">
        <v>2.9607999338209626E-2</v>
      </c>
      <c r="E89" s="13"/>
      <c r="F89" s="2">
        <f t="shared" si="3"/>
        <v>1.0721339983876794</v>
      </c>
      <c r="G89" s="2">
        <f t="shared" si="4"/>
        <v>1.1033369976902381</v>
      </c>
      <c r="H89" s="2">
        <f t="shared" si="5"/>
        <v>1.0296079993382097</v>
      </c>
      <c r="L89" s="1">
        <v>39262</v>
      </c>
      <c r="M89" s="13">
        <v>-8.1779998172074545E-3</v>
      </c>
      <c r="N89" s="13">
        <v>-7.315999836474657E-3</v>
      </c>
      <c r="O89" s="13">
        <v>-2.957999933883548E-3</v>
      </c>
    </row>
    <row r="90" spans="1:15" x14ac:dyDescent="0.25">
      <c r="A90" s="1">
        <v>33053</v>
      </c>
      <c r="B90" s="13">
        <v>-1.060899976287037E-2</v>
      </c>
      <c r="C90" s="13">
        <v>-8.9319998003542424E-3</v>
      </c>
      <c r="D90" s="13">
        <v>1.6044999641366305E-2</v>
      </c>
      <c r="E90" s="13"/>
      <c r="F90" s="2">
        <f t="shared" si="3"/>
        <v>0.98939100023712967</v>
      </c>
      <c r="G90" s="2">
        <f t="shared" si="4"/>
        <v>0.9910680001996458</v>
      </c>
      <c r="H90" s="2">
        <f t="shared" si="5"/>
        <v>1.0160449996413663</v>
      </c>
      <c r="L90" s="1">
        <v>39294</v>
      </c>
      <c r="M90" s="13">
        <v>-1.2649999717250467E-3</v>
      </c>
      <c r="N90" s="13">
        <v>-2.2012999507971105E-2</v>
      </c>
      <c r="O90" s="13">
        <v>8.3409998135641206E-3</v>
      </c>
    </row>
    <row r="91" spans="1:15" x14ac:dyDescent="0.25">
      <c r="A91" s="1">
        <v>33085</v>
      </c>
      <c r="B91" s="13">
        <v>4.8529998915269974E-3</v>
      </c>
      <c r="C91" s="13">
        <v>7.2439998380839825E-3</v>
      </c>
      <c r="D91" s="13">
        <v>1.3832999690808355E-2</v>
      </c>
      <c r="E91" s="13"/>
      <c r="F91" s="2">
        <f t="shared" si="3"/>
        <v>1.004852999891527</v>
      </c>
      <c r="G91" s="2">
        <f t="shared" si="4"/>
        <v>1.007243999838084</v>
      </c>
      <c r="H91" s="2">
        <f t="shared" si="5"/>
        <v>1.0138329996908084</v>
      </c>
      <c r="L91" s="1">
        <v>39325</v>
      </c>
      <c r="M91" s="13">
        <v>-1.2941999710723759E-2</v>
      </c>
      <c r="N91" s="13">
        <v>-3.4299999233335256E-4</v>
      </c>
      <c r="O91" s="13">
        <v>1.22569997260347E-2</v>
      </c>
    </row>
    <row r="92" spans="1:15" x14ac:dyDescent="0.25">
      <c r="A92" s="1">
        <v>33116</v>
      </c>
      <c r="B92" s="13">
        <v>-6.0344998651184145E-2</v>
      </c>
      <c r="C92" s="13">
        <v>-9.5481997865810991E-2</v>
      </c>
      <c r="D92" s="13">
        <v>-1.3354999701492487E-2</v>
      </c>
      <c r="E92" s="13"/>
      <c r="F92" s="2">
        <f t="shared" si="3"/>
        <v>0.93965500134881585</v>
      </c>
      <c r="G92" s="2">
        <f t="shared" si="4"/>
        <v>0.90451800213418898</v>
      </c>
      <c r="H92" s="2">
        <f t="shared" si="5"/>
        <v>0.98664500029850755</v>
      </c>
      <c r="L92" s="1">
        <v>39353</v>
      </c>
      <c r="M92" s="13">
        <v>3.4548999227769668E-2</v>
      </c>
      <c r="N92" s="13">
        <v>4.7913998929038644E-2</v>
      </c>
      <c r="O92" s="13">
        <v>7.585999830439687E-3</v>
      </c>
    </row>
    <row r="93" spans="1:15" x14ac:dyDescent="0.25">
      <c r="A93" s="1">
        <v>33144</v>
      </c>
      <c r="B93" s="13">
        <v>-5.5852998751588168E-2</v>
      </c>
      <c r="C93" s="13">
        <v>-0.10754399759620428</v>
      </c>
      <c r="D93" s="13">
        <v>8.2729998150840398E-3</v>
      </c>
      <c r="E93" s="13"/>
      <c r="F93" s="2">
        <f t="shared" si="3"/>
        <v>0.94414700124841189</v>
      </c>
      <c r="G93" s="2">
        <f t="shared" si="4"/>
        <v>0.89245600240379575</v>
      </c>
      <c r="H93" s="2">
        <f t="shared" si="5"/>
        <v>1.0082729998150841</v>
      </c>
      <c r="L93" s="1">
        <v>39386</v>
      </c>
      <c r="M93" s="13">
        <v>3.9096999126113953E-2</v>
      </c>
      <c r="N93" s="13">
        <v>3.0867999310046437E-2</v>
      </c>
      <c r="O93" s="13">
        <v>8.9829997992143026E-3</v>
      </c>
    </row>
    <row r="94" spans="1:15" x14ac:dyDescent="0.25">
      <c r="A94" s="1">
        <v>33177</v>
      </c>
      <c r="B94" s="13">
        <v>-2.4719999447464943E-2</v>
      </c>
      <c r="C94" s="13">
        <v>9.0985997966304411E-2</v>
      </c>
      <c r="D94" s="13">
        <v>1.2695999716222288E-2</v>
      </c>
      <c r="E94" s="13"/>
      <c r="F94" s="2">
        <f t="shared" si="3"/>
        <v>0.97528000055253505</v>
      </c>
      <c r="G94" s="2">
        <f t="shared" si="4"/>
        <v>1.0909859979663044</v>
      </c>
      <c r="H94" s="2">
        <f t="shared" si="5"/>
        <v>1.0126959997162224</v>
      </c>
      <c r="L94" s="1">
        <v>39416</v>
      </c>
      <c r="M94" s="13">
        <v>-6.2166998610459274E-2</v>
      </c>
      <c r="N94" s="13">
        <v>-3.9940999107249082E-2</v>
      </c>
      <c r="O94" s="13">
        <v>1.7982999598048627E-2</v>
      </c>
    </row>
    <row r="95" spans="1:15" x14ac:dyDescent="0.25">
      <c r="A95" s="1">
        <v>33207</v>
      </c>
      <c r="B95" s="13">
        <v>2.2652999493665994E-2</v>
      </c>
      <c r="C95" s="13">
        <v>-1.8607999584078789E-2</v>
      </c>
      <c r="D95" s="13">
        <v>2.1525999518856406E-2</v>
      </c>
      <c r="E95" s="13"/>
      <c r="F95" s="2">
        <f t="shared" si="3"/>
        <v>1.0226529994936659</v>
      </c>
      <c r="G95" s="2">
        <f t="shared" si="4"/>
        <v>0.98139200041592123</v>
      </c>
      <c r="H95" s="2">
        <f t="shared" si="5"/>
        <v>1.0215259995188564</v>
      </c>
      <c r="L95" s="1">
        <v>39447</v>
      </c>
      <c r="M95" s="13">
        <v>1.3311999702453612E-2</v>
      </c>
      <c r="N95" s="13">
        <v>-1.2602999718300999E-2</v>
      </c>
      <c r="O95" s="13">
        <v>2.808999937213957E-3</v>
      </c>
    </row>
    <row r="96" spans="1:15" x14ac:dyDescent="0.25">
      <c r="A96" s="1">
        <v>33238</v>
      </c>
      <c r="B96" s="13">
        <v>3.3543999250233172E-2</v>
      </c>
      <c r="C96" s="13">
        <v>1.8717999581620095E-2</v>
      </c>
      <c r="D96" s="13">
        <v>1.5580999651737511E-2</v>
      </c>
      <c r="E96" s="13"/>
      <c r="F96" s="2">
        <f t="shared" si="3"/>
        <v>1.0335439992502331</v>
      </c>
      <c r="G96" s="2">
        <f t="shared" si="4"/>
        <v>1.01871799958162</v>
      </c>
      <c r="H96" s="2">
        <f t="shared" si="5"/>
        <v>1.0155809996517375</v>
      </c>
      <c r="L96" s="1">
        <v>39478</v>
      </c>
      <c r="M96" s="13">
        <v>-4.7191998945176603E-2</v>
      </c>
      <c r="N96" s="13">
        <v>-7.6196998296864327E-2</v>
      </c>
      <c r="O96" s="13">
        <v>1.6797999624535442E-2</v>
      </c>
    </row>
    <row r="97" spans="1:15" x14ac:dyDescent="0.25">
      <c r="A97" s="1">
        <v>33269</v>
      </c>
      <c r="B97" s="13">
        <v>4.9739998888224364E-3</v>
      </c>
      <c r="C97" s="13">
        <v>3.4363999231904745E-2</v>
      </c>
      <c r="D97" s="13">
        <v>1.2361999723687768E-2</v>
      </c>
      <c r="E97" s="13"/>
      <c r="F97" s="2">
        <f t="shared" si="3"/>
        <v>1.0049739998888225</v>
      </c>
      <c r="G97" s="2">
        <f t="shared" si="4"/>
        <v>1.0343639992319047</v>
      </c>
      <c r="H97" s="2">
        <f t="shared" si="5"/>
        <v>1.0123619997236877</v>
      </c>
      <c r="L97" s="1">
        <v>39507</v>
      </c>
      <c r="M97" s="13">
        <v>3.4438999230228369E-2</v>
      </c>
      <c r="N97" s="13">
        <v>-5.3199998810887338E-3</v>
      </c>
      <c r="O97" s="13">
        <v>1.3879999689757824E-3</v>
      </c>
    </row>
    <row r="98" spans="1:15" x14ac:dyDescent="0.25">
      <c r="A98" s="1">
        <v>33297</v>
      </c>
      <c r="B98" s="13">
        <v>5.7857998706772926E-2</v>
      </c>
      <c r="C98" s="13">
        <v>9.0449997978284957E-2</v>
      </c>
      <c r="D98" s="13">
        <v>8.5359998092055332E-3</v>
      </c>
      <c r="E98" s="13"/>
      <c r="F98" s="2">
        <f t="shared" si="3"/>
        <v>1.0578579987067729</v>
      </c>
      <c r="G98" s="2">
        <f t="shared" si="4"/>
        <v>1.0904499979782849</v>
      </c>
      <c r="H98" s="2">
        <f t="shared" si="5"/>
        <v>1.0085359998092056</v>
      </c>
      <c r="L98" s="1">
        <v>39538</v>
      </c>
      <c r="M98" s="13">
        <v>-1.4303999680280684E-2</v>
      </c>
      <c r="N98" s="13">
        <v>-9.0659997973591092E-3</v>
      </c>
      <c r="O98" s="13">
        <v>3.4119999237358571E-3</v>
      </c>
    </row>
    <row r="99" spans="1:15" x14ac:dyDescent="0.25">
      <c r="A99" s="1">
        <v>33326</v>
      </c>
      <c r="B99" s="13">
        <v>9.6259997848421337E-3</v>
      </c>
      <c r="C99" s="13">
        <v>-3.1330999299697578E-2</v>
      </c>
      <c r="D99" s="13">
        <v>6.8799998462200163E-3</v>
      </c>
      <c r="E99" s="13"/>
      <c r="F99" s="2">
        <f t="shared" si="3"/>
        <v>1.0096259997848422</v>
      </c>
      <c r="G99" s="2">
        <f t="shared" si="4"/>
        <v>0.96866900070030237</v>
      </c>
      <c r="H99" s="2">
        <f t="shared" si="5"/>
        <v>1.0068799998462201</v>
      </c>
      <c r="L99" s="1">
        <v>39568</v>
      </c>
      <c r="M99" s="13">
        <v>4.5926998973451552E-2</v>
      </c>
      <c r="N99" s="13">
        <v>5.3308998808450997E-2</v>
      </c>
      <c r="O99" s="13">
        <v>-2.0899999532848594E-3</v>
      </c>
    </row>
    <row r="100" spans="1:15" x14ac:dyDescent="0.25">
      <c r="A100" s="1">
        <v>33358</v>
      </c>
      <c r="B100" s="13">
        <v>-7.6669998286291964E-3</v>
      </c>
      <c r="C100" s="13">
        <v>5.9099998679012057E-3</v>
      </c>
      <c r="D100" s="13">
        <v>1.083299975786358E-2</v>
      </c>
      <c r="E100" s="13"/>
      <c r="F100" s="2">
        <f t="shared" si="3"/>
        <v>0.99233300017137083</v>
      </c>
      <c r="G100" s="2">
        <f t="shared" si="4"/>
        <v>1.0059099998679013</v>
      </c>
      <c r="H100" s="2">
        <f t="shared" si="5"/>
        <v>1.0108329997578636</v>
      </c>
      <c r="L100" s="1">
        <v>39598</v>
      </c>
      <c r="M100" s="13">
        <v>5.7934998705051838E-2</v>
      </c>
      <c r="N100" s="13">
        <v>1.6410999633185566E-2</v>
      </c>
      <c r="O100" s="13">
        <v>-7.3329998360946768E-3</v>
      </c>
    </row>
    <row r="101" spans="1:15" x14ac:dyDescent="0.25">
      <c r="A101" s="1">
        <v>33389</v>
      </c>
      <c r="B101" s="13">
        <v>2.2283999501913787E-2</v>
      </c>
      <c r="C101" s="13">
        <v>2.0739999536424875E-2</v>
      </c>
      <c r="D101" s="13">
        <v>5.8479998692870135E-3</v>
      </c>
      <c r="E101" s="13"/>
      <c r="F101" s="2">
        <f t="shared" si="3"/>
        <v>1.0222839995019137</v>
      </c>
      <c r="G101" s="2">
        <f t="shared" si="4"/>
        <v>1.0207399995364248</v>
      </c>
      <c r="H101" s="2">
        <f t="shared" si="5"/>
        <v>1.0058479998692871</v>
      </c>
      <c r="L101" s="1">
        <v>39629</v>
      </c>
      <c r="M101" s="13">
        <v>-1.4159999683499335E-2</v>
      </c>
      <c r="N101" s="13">
        <v>-7.9363998226076357E-2</v>
      </c>
      <c r="O101" s="13">
        <v>-8.0099998209625484E-4</v>
      </c>
    </row>
    <row r="102" spans="1:15" x14ac:dyDescent="0.25">
      <c r="A102" s="1">
        <v>33417</v>
      </c>
      <c r="B102" s="13">
        <v>-2.264399949386716E-2</v>
      </c>
      <c r="C102" s="13">
        <v>-6.3561998579278592E-2</v>
      </c>
      <c r="D102" s="13">
        <v>-5.0799998864531511E-4</v>
      </c>
      <c r="E102" s="13"/>
      <c r="F102" s="2">
        <f t="shared" si="3"/>
        <v>0.9773560005061328</v>
      </c>
      <c r="G102" s="2">
        <f t="shared" si="4"/>
        <v>0.93643800142072142</v>
      </c>
      <c r="H102" s="2">
        <f t="shared" si="5"/>
        <v>0.99949200001135463</v>
      </c>
      <c r="L102" s="1">
        <v>39660</v>
      </c>
      <c r="M102" s="13">
        <v>-5.8601998690143223E-2</v>
      </c>
      <c r="N102" s="13">
        <v>-2.4211999458819626E-2</v>
      </c>
      <c r="O102" s="13">
        <v>-8.2299998160451646E-4</v>
      </c>
    </row>
    <row r="103" spans="1:15" x14ac:dyDescent="0.25">
      <c r="A103" s="1">
        <v>33450</v>
      </c>
      <c r="B103" s="13">
        <v>2.1292999524064365E-2</v>
      </c>
      <c r="C103" s="13">
        <v>4.5229998989030719E-2</v>
      </c>
      <c r="D103" s="13">
        <v>1.3866999690048397E-2</v>
      </c>
      <c r="E103" s="13"/>
      <c r="F103" s="2">
        <f t="shared" si="3"/>
        <v>1.0212929995240643</v>
      </c>
      <c r="G103" s="2">
        <f t="shared" si="4"/>
        <v>1.0452299989890308</v>
      </c>
      <c r="H103" s="2">
        <f t="shared" si="5"/>
        <v>1.0138669996900485</v>
      </c>
      <c r="L103" s="1">
        <v>39689</v>
      </c>
      <c r="M103" s="13">
        <v>1.5438999654911459E-2</v>
      </c>
      <c r="N103" s="13">
        <v>-1.3602999695949258E-2</v>
      </c>
      <c r="O103" s="13">
        <v>9.4909997878596195E-3</v>
      </c>
    </row>
    <row r="104" spans="1:15" x14ac:dyDescent="0.25">
      <c r="A104" s="1">
        <v>33480</v>
      </c>
      <c r="B104" s="13">
        <v>-6.1619998622685669E-3</v>
      </c>
      <c r="C104" s="13">
        <v>-5.0909998862072826E-3</v>
      </c>
      <c r="D104" s="13">
        <v>2.1639999516308309E-2</v>
      </c>
      <c r="E104" s="13"/>
      <c r="F104" s="2">
        <f t="shared" si="3"/>
        <v>0.99383800013773138</v>
      </c>
      <c r="G104" s="2">
        <f t="shared" si="4"/>
        <v>0.99490900011379269</v>
      </c>
      <c r="H104" s="2">
        <f t="shared" si="5"/>
        <v>1.0216399995163084</v>
      </c>
      <c r="L104" s="1">
        <v>39721</v>
      </c>
      <c r="M104" s="13">
        <v>-0.14451999676972627</v>
      </c>
      <c r="N104" s="13">
        <v>-0.11853699735049159</v>
      </c>
      <c r="O104" s="13">
        <v>-1.3431999699771404E-2</v>
      </c>
    </row>
    <row r="105" spans="1:15" x14ac:dyDescent="0.25">
      <c r="A105" s="1">
        <v>33511</v>
      </c>
      <c r="B105" s="13">
        <v>-3.6956999173946681E-2</v>
      </c>
      <c r="C105" s="13">
        <v>2.4255999457836155E-2</v>
      </c>
      <c r="D105" s="13">
        <v>2.0262999547086658E-2</v>
      </c>
      <c r="E105" s="13"/>
      <c r="F105" s="2">
        <f t="shared" si="3"/>
        <v>0.96304300082605332</v>
      </c>
      <c r="G105" s="2">
        <f t="shared" si="4"/>
        <v>1.0242559994578362</v>
      </c>
      <c r="H105" s="2">
        <f t="shared" si="5"/>
        <v>1.0202629995470867</v>
      </c>
      <c r="L105" s="1">
        <v>39752</v>
      </c>
      <c r="M105" s="13">
        <v>-0.1666929962741211</v>
      </c>
      <c r="N105" s="13">
        <v>-0.18935999576747417</v>
      </c>
      <c r="O105" s="13">
        <v>-2.3603999472409484E-2</v>
      </c>
    </row>
    <row r="106" spans="1:15" x14ac:dyDescent="0.25">
      <c r="A106" s="1">
        <v>33542</v>
      </c>
      <c r="B106" s="13">
        <v>3.7745999156311154E-2</v>
      </c>
      <c r="C106" s="13">
        <v>1.4309999680146575E-2</v>
      </c>
      <c r="D106" s="13">
        <v>1.1133999751135706E-2</v>
      </c>
      <c r="E106" s="13"/>
      <c r="F106" s="2">
        <f t="shared" si="3"/>
        <v>1.0377459991563112</v>
      </c>
      <c r="G106" s="2">
        <f t="shared" si="4"/>
        <v>1.0143099996801466</v>
      </c>
      <c r="H106" s="2">
        <f t="shared" si="5"/>
        <v>1.0111339997511357</v>
      </c>
      <c r="L106" s="1">
        <v>39780</v>
      </c>
      <c r="M106" s="13">
        <v>-4.7361998941376805E-2</v>
      </c>
      <c r="N106" s="13">
        <v>-6.4065998568013316E-2</v>
      </c>
      <c r="O106" s="13">
        <v>3.2549999272450801E-2</v>
      </c>
    </row>
    <row r="107" spans="1:15" x14ac:dyDescent="0.25">
      <c r="A107" s="1">
        <v>33571</v>
      </c>
      <c r="B107" s="13">
        <v>-1.9127999572455884E-2</v>
      </c>
      <c r="C107" s="13">
        <v>-4.5492998983152205E-2</v>
      </c>
      <c r="D107" s="13">
        <v>9.1689997950568803E-3</v>
      </c>
      <c r="E107" s="13"/>
      <c r="F107" s="2">
        <f t="shared" si="3"/>
        <v>0.98087200042754408</v>
      </c>
      <c r="G107" s="2">
        <f t="shared" si="4"/>
        <v>0.95450700101684782</v>
      </c>
      <c r="H107" s="2">
        <f t="shared" si="5"/>
        <v>1.0091689997950568</v>
      </c>
      <c r="L107" s="1">
        <v>39813</v>
      </c>
      <c r="M107" s="13">
        <v>-2.643299940917641E-2</v>
      </c>
      <c r="N107" s="13">
        <v>3.2579999271780249E-2</v>
      </c>
      <c r="O107" s="13">
        <v>3.7308999166078868E-2</v>
      </c>
    </row>
    <row r="108" spans="1:15" x14ac:dyDescent="0.25">
      <c r="A108" s="1">
        <v>33603</v>
      </c>
      <c r="B108" s="13">
        <v>1.8514999586157498E-2</v>
      </c>
      <c r="C108" s="13">
        <v>7.0740998418815426E-2</v>
      </c>
      <c r="D108" s="13">
        <v>2.9697999336197975E-2</v>
      </c>
      <c r="E108" s="13"/>
      <c r="F108" s="2">
        <f t="shared" si="3"/>
        <v>1.0185149995861575</v>
      </c>
      <c r="G108" s="2">
        <f t="shared" si="4"/>
        <v>1.0707409984188154</v>
      </c>
      <c r="H108" s="2">
        <f t="shared" si="5"/>
        <v>1.0296979993361979</v>
      </c>
      <c r="L108" s="1">
        <v>39843</v>
      </c>
      <c r="M108" s="13">
        <v>-2.9613999338075517E-2</v>
      </c>
      <c r="N108" s="13">
        <v>-8.7330998048000041E-2</v>
      </c>
      <c r="O108" s="13">
        <v>-8.822999802790582E-3</v>
      </c>
    </row>
    <row r="109" spans="1:15" x14ac:dyDescent="0.25">
      <c r="A109" s="1">
        <v>33634</v>
      </c>
      <c r="B109" s="13">
        <v>2.3846999466978012E-2</v>
      </c>
      <c r="C109" s="13">
        <v>-2.0378999544493855E-2</v>
      </c>
      <c r="D109" s="13">
        <v>-1.3603999695926905E-2</v>
      </c>
      <c r="E109" s="13"/>
      <c r="F109" s="2">
        <f t="shared" si="3"/>
        <v>1.0238469994669781</v>
      </c>
      <c r="G109" s="2">
        <f t="shared" si="4"/>
        <v>0.97962100045550615</v>
      </c>
      <c r="H109" s="2">
        <f t="shared" si="5"/>
        <v>0.98639600030407304</v>
      </c>
      <c r="L109" s="1">
        <v>39871</v>
      </c>
      <c r="M109" s="13">
        <v>-6.3108998589403928E-2</v>
      </c>
      <c r="N109" s="13">
        <v>-0.10172099772635848</v>
      </c>
      <c r="O109" s="13">
        <v>-3.7739999156445264E-3</v>
      </c>
    </row>
    <row r="110" spans="1:15" x14ac:dyDescent="0.25">
      <c r="A110" s="1">
        <v>33662</v>
      </c>
      <c r="B110" s="13">
        <v>-3.9429999118670818E-3</v>
      </c>
      <c r="C110" s="13">
        <v>-1.916299957167357E-2</v>
      </c>
      <c r="D110" s="13">
        <v>6.501999854668975E-3</v>
      </c>
      <c r="E110" s="13"/>
      <c r="F110" s="2">
        <f t="shared" si="3"/>
        <v>0.99605700008813292</v>
      </c>
      <c r="G110" s="2">
        <f t="shared" si="4"/>
        <v>0.98083700042832644</v>
      </c>
      <c r="H110" s="2">
        <f t="shared" si="5"/>
        <v>1.0065019998546689</v>
      </c>
      <c r="L110" s="1">
        <v>39903</v>
      </c>
      <c r="M110" s="13">
        <v>7.7868998259492214E-2</v>
      </c>
      <c r="N110" s="13">
        <v>7.6098998299054796E-2</v>
      </c>
      <c r="O110" s="13">
        <v>1.3900999689288436E-2</v>
      </c>
    </row>
    <row r="111" spans="1:15" x14ac:dyDescent="0.25">
      <c r="A111" s="1">
        <v>33694</v>
      </c>
      <c r="B111" s="13">
        <v>-4.7415998940169811E-2</v>
      </c>
      <c r="C111" s="13">
        <v>-4.9027998904138802E-2</v>
      </c>
      <c r="D111" s="13">
        <v>-5.6379998739808793E-3</v>
      </c>
      <c r="E111" s="13"/>
      <c r="F111" s="2">
        <f t="shared" si="3"/>
        <v>0.95258400105983021</v>
      </c>
      <c r="G111" s="2">
        <f t="shared" si="4"/>
        <v>0.95097200109586122</v>
      </c>
      <c r="H111" s="2">
        <f t="shared" si="5"/>
        <v>0.99436200012601916</v>
      </c>
      <c r="L111" s="1">
        <v>39933</v>
      </c>
      <c r="M111" s="13">
        <v>7.2606998377107088E-2</v>
      </c>
      <c r="N111" s="13">
        <v>0.1131929974699393</v>
      </c>
      <c r="O111" s="13">
        <v>4.7809998931363229E-3</v>
      </c>
    </row>
    <row r="112" spans="1:15" x14ac:dyDescent="0.25">
      <c r="A112" s="1">
        <v>33724</v>
      </c>
      <c r="B112" s="13">
        <v>-1.656999962963164E-2</v>
      </c>
      <c r="C112" s="13">
        <v>1.1876999734528363E-2</v>
      </c>
      <c r="D112" s="13">
        <v>7.2229998385533699E-3</v>
      </c>
      <c r="E112" s="13"/>
      <c r="F112" s="2">
        <f t="shared" si="3"/>
        <v>0.98343000037036832</v>
      </c>
      <c r="G112" s="2">
        <f t="shared" si="4"/>
        <v>1.0118769997345283</v>
      </c>
      <c r="H112" s="2">
        <f t="shared" si="5"/>
        <v>1.0072229998385533</v>
      </c>
      <c r="L112" s="1">
        <v>39962</v>
      </c>
      <c r="M112" s="13">
        <v>0.11461299743819982</v>
      </c>
      <c r="N112" s="13">
        <v>9.1731997949630023E-2</v>
      </c>
      <c r="O112" s="13">
        <v>7.2529998378828165E-3</v>
      </c>
    </row>
    <row r="113" spans="1:15" x14ac:dyDescent="0.25">
      <c r="A113" s="1">
        <v>33753</v>
      </c>
      <c r="B113" s="13">
        <v>9.6469997843727472E-3</v>
      </c>
      <c r="C113" s="13">
        <v>3.7737999156489968E-2</v>
      </c>
      <c r="D113" s="13">
        <v>1.8869999578222631E-2</v>
      </c>
      <c r="E113" s="13"/>
      <c r="F113" s="2">
        <f t="shared" si="3"/>
        <v>1.0096469997843727</v>
      </c>
      <c r="G113" s="2">
        <f t="shared" si="4"/>
        <v>1.0377379991564899</v>
      </c>
      <c r="H113" s="2">
        <f t="shared" si="5"/>
        <v>1.0188699995782227</v>
      </c>
      <c r="L113" s="1">
        <v>39994</v>
      </c>
      <c r="M113" s="13">
        <v>3.4289999233558773E-3</v>
      </c>
      <c r="N113" s="13">
        <v>-4.0609999092295771E-3</v>
      </c>
      <c r="O113" s="13">
        <v>5.6879998728632921E-3</v>
      </c>
    </row>
    <row r="114" spans="1:15" x14ac:dyDescent="0.25">
      <c r="A114" s="1">
        <v>33785</v>
      </c>
      <c r="B114" s="13">
        <v>-6.7999998480081558E-5</v>
      </c>
      <c r="C114" s="13">
        <v>-3.552899920586497E-2</v>
      </c>
      <c r="D114" s="13">
        <v>1.3761999692395331E-2</v>
      </c>
      <c r="E114" s="13"/>
      <c r="F114" s="2">
        <f t="shared" si="3"/>
        <v>0.99993200000151994</v>
      </c>
      <c r="G114" s="2">
        <f t="shared" si="4"/>
        <v>0.96447100079413506</v>
      </c>
      <c r="H114" s="2">
        <f t="shared" si="5"/>
        <v>1.0137619996923952</v>
      </c>
      <c r="L114" s="1">
        <v>40025</v>
      </c>
      <c r="M114" s="13">
        <v>4.217599905729294E-2</v>
      </c>
      <c r="N114" s="13">
        <v>8.4924998101778323E-2</v>
      </c>
      <c r="O114" s="13">
        <v>1.6129999639466406E-2</v>
      </c>
    </row>
    <row r="115" spans="1:15" x14ac:dyDescent="0.25">
      <c r="A115" s="1">
        <v>33816</v>
      </c>
      <c r="B115" s="13">
        <v>1.6447999632358552E-2</v>
      </c>
      <c r="C115" s="13">
        <v>4.4399999007582665E-4</v>
      </c>
      <c r="D115" s="13">
        <v>2.0401999543979765E-2</v>
      </c>
      <c r="E115" s="13"/>
      <c r="F115" s="2">
        <f t="shared" si="3"/>
        <v>1.0164479996323585</v>
      </c>
      <c r="G115" s="2">
        <f t="shared" si="4"/>
        <v>1.0004439999900758</v>
      </c>
      <c r="H115" s="2">
        <f t="shared" si="5"/>
        <v>1.0204019995439797</v>
      </c>
      <c r="L115" s="1">
        <v>40056</v>
      </c>
      <c r="M115" s="13">
        <v>9.4689997883513569E-3</v>
      </c>
      <c r="N115" s="13">
        <v>4.1672999068535867E-2</v>
      </c>
      <c r="O115" s="13">
        <v>1.0353999768570066E-2</v>
      </c>
    </row>
    <row r="116" spans="1:15" x14ac:dyDescent="0.25">
      <c r="A116" s="1">
        <v>33847</v>
      </c>
      <c r="B116" s="13">
        <v>-1.1761999737098813E-2</v>
      </c>
      <c r="C116" s="13">
        <v>2.2193999503925442E-2</v>
      </c>
      <c r="D116" s="13">
        <v>1.0129999773576854E-2</v>
      </c>
      <c r="E116" s="13"/>
      <c r="F116" s="2">
        <f t="shared" si="3"/>
        <v>0.98823800026290121</v>
      </c>
      <c r="G116" s="2">
        <f t="shared" si="4"/>
        <v>1.0221939995039255</v>
      </c>
      <c r="H116" s="2">
        <f t="shared" si="5"/>
        <v>1.0101299997735769</v>
      </c>
      <c r="L116" s="1">
        <v>40086</v>
      </c>
      <c r="M116" s="13">
        <v>5.1403998851031064E-2</v>
      </c>
      <c r="N116" s="13">
        <v>4.0182999101839957E-2</v>
      </c>
      <c r="O116" s="13">
        <v>1.0504999765194952E-2</v>
      </c>
    </row>
    <row r="117" spans="1:15" x14ac:dyDescent="0.25">
      <c r="A117" s="1">
        <v>33877</v>
      </c>
      <c r="B117" s="13">
        <v>-3.0867999310046437E-2</v>
      </c>
      <c r="C117" s="13">
        <v>-1.1230999748967588E-2</v>
      </c>
      <c r="D117" s="13">
        <v>1.187299973461777E-2</v>
      </c>
      <c r="E117" s="13"/>
      <c r="F117" s="2">
        <f t="shared" si="3"/>
        <v>0.96913200068995353</v>
      </c>
      <c r="G117" s="2">
        <f t="shared" si="4"/>
        <v>0.98876900025103243</v>
      </c>
      <c r="H117" s="2">
        <f t="shared" si="5"/>
        <v>1.0118729997346179</v>
      </c>
      <c r="L117" s="1">
        <v>40116</v>
      </c>
      <c r="M117" s="13">
        <v>-4.0431999096274374E-2</v>
      </c>
      <c r="N117" s="13">
        <v>-1.7587999606877566E-2</v>
      </c>
      <c r="O117" s="13">
        <v>4.9379998896270996E-3</v>
      </c>
    </row>
    <row r="118" spans="1:15" x14ac:dyDescent="0.25">
      <c r="A118" s="1">
        <v>33907</v>
      </c>
      <c r="B118" s="13">
        <v>1.1594999740831554E-2</v>
      </c>
      <c r="C118" s="13">
        <v>-2.9084999349899592E-2</v>
      </c>
      <c r="D118" s="13">
        <v>-1.3276999703235925E-2</v>
      </c>
      <c r="E118" s="13"/>
      <c r="F118" s="2">
        <f t="shared" si="3"/>
        <v>1.0115949997408316</v>
      </c>
      <c r="G118" s="2">
        <f t="shared" si="4"/>
        <v>0.97091500065010039</v>
      </c>
      <c r="H118" s="2">
        <f t="shared" si="5"/>
        <v>0.98672300029676407</v>
      </c>
      <c r="L118" s="1">
        <v>40147</v>
      </c>
      <c r="M118" s="13">
        <v>5.1522998848371214E-2</v>
      </c>
      <c r="N118" s="13">
        <v>4.133099907618016E-2</v>
      </c>
      <c r="O118" s="13">
        <v>1.2946999710611999E-2</v>
      </c>
    </row>
    <row r="119" spans="1:15" x14ac:dyDescent="0.25">
      <c r="A119" s="1">
        <v>33938</v>
      </c>
      <c r="B119" s="13">
        <v>-1.5973999642953277E-2</v>
      </c>
      <c r="C119" s="13">
        <v>1.5892999644763768E-2</v>
      </c>
      <c r="D119" s="13">
        <v>2.2599999494850634E-4</v>
      </c>
      <c r="E119" s="13"/>
      <c r="F119" s="2">
        <f t="shared" si="3"/>
        <v>0.98402600035704668</v>
      </c>
      <c r="G119" s="2">
        <f t="shared" si="4"/>
        <v>1.0158929996447639</v>
      </c>
      <c r="H119" s="2">
        <f t="shared" si="5"/>
        <v>1.0002259999949485</v>
      </c>
      <c r="L119" s="1">
        <v>40178</v>
      </c>
      <c r="M119" s="13">
        <v>2.9231999346613885E-2</v>
      </c>
      <c r="N119" s="13">
        <v>1.8278999591432511E-2</v>
      </c>
      <c r="O119" s="13">
        <v>-1.5630999650619922E-2</v>
      </c>
    </row>
    <row r="120" spans="1:15" x14ac:dyDescent="0.25">
      <c r="A120" s="1">
        <v>33969</v>
      </c>
      <c r="B120" s="13">
        <v>2.0594999539665877E-2</v>
      </c>
      <c r="C120" s="13">
        <v>6.1119998633861541E-3</v>
      </c>
      <c r="D120" s="13">
        <v>1.5900999644584954E-2</v>
      </c>
      <c r="E120" s="13"/>
      <c r="F120" s="2">
        <f t="shared" si="3"/>
        <v>1.0205949995396659</v>
      </c>
      <c r="G120" s="2">
        <f t="shared" si="4"/>
        <v>1.0061119998633861</v>
      </c>
      <c r="H120" s="2">
        <f t="shared" si="5"/>
        <v>1.0159009996445849</v>
      </c>
      <c r="L120" s="1">
        <v>40207</v>
      </c>
      <c r="M120" s="13">
        <v>-5.34789988046512E-2</v>
      </c>
      <c r="N120" s="13">
        <v>-4.1138999080471694E-2</v>
      </c>
      <c r="O120" s="13">
        <v>1.5275999658554792E-2</v>
      </c>
    </row>
    <row r="121" spans="1:15" x14ac:dyDescent="0.25">
      <c r="A121" s="1">
        <v>33998</v>
      </c>
      <c r="B121" s="13">
        <v>-1.3421999699994922E-2</v>
      </c>
      <c r="C121" s="13">
        <v>1.4079999685287477E-3</v>
      </c>
      <c r="D121" s="13">
        <v>1.9175999571382999E-2</v>
      </c>
      <c r="E121" s="13"/>
      <c r="F121" s="2">
        <f t="shared" si="3"/>
        <v>0.98657800030000509</v>
      </c>
      <c r="G121" s="2">
        <f t="shared" si="4"/>
        <v>1.0014079999685288</v>
      </c>
      <c r="H121" s="2">
        <f t="shared" si="5"/>
        <v>1.0191759995713829</v>
      </c>
      <c r="L121" s="1">
        <v>40235</v>
      </c>
      <c r="M121" s="13">
        <v>4.9728998888470231E-2</v>
      </c>
      <c r="N121" s="13">
        <v>1.447899967636913E-2</v>
      </c>
      <c r="O121" s="13">
        <v>3.7339999165385963E-3</v>
      </c>
    </row>
    <row r="122" spans="1:15" x14ac:dyDescent="0.25">
      <c r="A122" s="1">
        <v>34026</v>
      </c>
      <c r="B122" s="13">
        <v>4.4235999011248354E-2</v>
      </c>
      <c r="C122" s="13">
        <v>2.1774999513290826E-2</v>
      </c>
      <c r="D122" s="13">
        <v>1.7504999608732759E-2</v>
      </c>
      <c r="E122" s="13"/>
      <c r="F122" s="2">
        <f t="shared" si="3"/>
        <v>1.0442359990112484</v>
      </c>
      <c r="G122" s="2">
        <f t="shared" si="4"/>
        <v>1.0217749995132908</v>
      </c>
      <c r="H122" s="2">
        <f t="shared" si="5"/>
        <v>1.0175049996087329</v>
      </c>
      <c r="L122" s="1">
        <v>40268</v>
      </c>
      <c r="M122" s="13">
        <v>3.8073999148979784E-2</v>
      </c>
      <c r="N122" s="13">
        <v>6.2510998602770276E-2</v>
      </c>
      <c r="O122" s="13">
        <v>-1.2299999725073575E-3</v>
      </c>
    </row>
    <row r="123" spans="1:15" x14ac:dyDescent="0.25">
      <c r="A123" s="1">
        <v>34059</v>
      </c>
      <c r="B123" s="13">
        <v>4.3673999023810028E-2</v>
      </c>
      <c r="C123" s="13">
        <v>5.6086998746357856E-2</v>
      </c>
      <c r="D123" s="13">
        <v>4.1669999068602919E-3</v>
      </c>
      <c r="E123" s="13"/>
      <c r="F123" s="2">
        <f t="shared" si="3"/>
        <v>1.04367399902381</v>
      </c>
      <c r="G123" s="2">
        <f t="shared" si="4"/>
        <v>1.0560869987463579</v>
      </c>
      <c r="H123" s="2">
        <f t="shared" si="5"/>
        <v>1.0041669999068603</v>
      </c>
      <c r="L123" s="1">
        <v>40298</v>
      </c>
      <c r="M123" s="13">
        <v>1.6655999627709389E-2</v>
      </c>
      <c r="N123" s="13">
        <v>6.2099998611956839E-4</v>
      </c>
      <c r="O123" s="13">
        <v>1.0409999767318366E-2</v>
      </c>
    </row>
    <row r="124" spans="1:15" x14ac:dyDescent="0.25">
      <c r="A124" s="1">
        <v>34089</v>
      </c>
      <c r="B124" s="13">
        <v>5.1900998839922254E-2</v>
      </c>
      <c r="C124" s="13">
        <v>4.4526999004743995E-2</v>
      </c>
      <c r="D124" s="13">
        <v>6.9629998443648221E-3</v>
      </c>
      <c r="E124" s="13"/>
      <c r="F124" s="2">
        <f t="shared" si="3"/>
        <v>1.0519009988399222</v>
      </c>
      <c r="G124" s="2">
        <f t="shared" si="4"/>
        <v>1.0445269990047441</v>
      </c>
      <c r="H124" s="2">
        <f t="shared" si="5"/>
        <v>1.0069629998443648</v>
      </c>
      <c r="L124" s="1">
        <v>40329</v>
      </c>
      <c r="M124" s="13">
        <v>-3.4782999222539364E-2</v>
      </c>
      <c r="N124" s="13">
        <v>-9.4961997877433896E-2</v>
      </c>
      <c r="O124" s="13">
        <v>8.4149998119100924E-3</v>
      </c>
    </row>
    <row r="125" spans="1:15" x14ac:dyDescent="0.25">
      <c r="A125" s="1">
        <v>34120</v>
      </c>
      <c r="B125" s="13">
        <v>2.4612999449856579E-2</v>
      </c>
      <c r="C125" s="13">
        <v>2.1296999523974958E-2</v>
      </c>
      <c r="D125" s="13">
        <v>1.2729999715462327E-3</v>
      </c>
      <c r="E125" s="13"/>
      <c r="F125" s="2">
        <f t="shared" si="3"/>
        <v>1.0246129994498565</v>
      </c>
      <c r="G125" s="2">
        <f t="shared" si="4"/>
        <v>1.0212969995239749</v>
      </c>
      <c r="H125" s="2">
        <f t="shared" si="5"/>
        <v>1.0012729999715462</v>
      </c>
      <c r="L125" s="1">
        <v>40359</v>
      </c>
      <c r="M125" s="13">
        <v>-3.7141999169811604E-2</v>
      </c>
      <c r="N125" s="13">
        <v>-3.3776999245025217E-2</v>
      </c>
      <c r="O125" s="13">
        <v>1.5680999649502338E-2</v>
      </c>
    </row>
    <row r="126" spans="1:15" x14ac:dyDescent="0.25">
      <c r="A126" s="1">
        <v>34150</v>
      </c>
      <c r="B126" s="13">
        <v>2.1554999518208204E-2</v>
      </c>
      <c r="C126" s="13">
        <v>-1.0085999774560333E-2</v>
      </c>
      <c r="D126" s="13">
        <v>1.8122999594919385E-2</v>
      </c>
      <c r="E126" s="13"/>
      <c r="F126" s="2">
        <f t="shared" si="3"/>
        <v>1.0215549995182083</v>
      </c>
      <c r="G126" s="2">
        <f t="shared" si="4"/>
        <v>0.98991400022543963</v>
      </c>
      <c r="H126" s="2">
        <f t="shared" si="5"/>
        <v>1.0181229995949195</v>
      </c>
      <c r="L126" s="1">
        <v>40389</v>
      </c>
      <c r="M126" s="13">
        <v>3.9588999115116895E-2</v>
      </c>
      <c r="N126" s="13">
        <v>8.129699818287045E-2</v>
      </c>
      <c r="O126" s="13">
        <v>1.0674999761395155E-2</v>
      </c>
    </row>
    <row r="127" spans="1:15" x14ac:dyDescent="0.25">
      <c r="A127" s="1">
        <v>34180</v>
      </c>
      <c r="B127" s="13">
        <v>2.1699999514967203E-4</v>
      </c>
      <c r="C127" s="13">
        <v>1.8913999577239157E-2</v>
      </c>
      <c r="D127" s="13">
        <v>5.6559998735785481E-3</v>
      </c>
      <c r="E127" s="13"/>
      <c r="F127" s="2">
        <f t="shared" si="3"/>
        <v>1.0002169999951496</v>
      </c>
      <c r="G127" s="2">
        <f t="shared" si="4"/>
        <v>1.0189139995772392</v>
      </c>
      <c r="H127" s="2">
        <f t="shared" si="5"/>
        <v>1.0056559998735786</v>
      </c>
      <c r="L127" s="1">
        <v>40421</v>
      </c>
      <c r="M127" s="13">
        <v>1.8953999576345085E-2</v>
      </c>
      <c r="N127" s="13">
        <v>-3.6942999174259604E-2</v>
      </c>
      <c r="O127" s="13">
        <v>1.2860999712534248E-2</v>
      </c>
    </row>
    <row r="128" spans="1:15" x14ac:dyDescent="0.25">
      <c r="A128" s="1">
        <v>34212</v>
      </c>
      <c r="B128" s="13">
        <v>4.2931999040395019E-2</v>
      </c>
      <c r="C128" s="13">
        <v>4.4184999012388287E-2</v>
      </c>
      <c r="D128" s="13">
        <v>1.7527999608218669E-2</v>
      </c>
      <c r="E128" s="13"/>
      <c r="F128" s="2">
        <f t="shared" si="3"/>
        <v>1.0429319990403951</v>
      </c>
      <c r="G128" s="2">
        <f t="shared" si="4"/>
        <v>1.0441849990123884</v>
      </c>
      <c r="H128" s="2">
        <f t="shared" si="5"/>
        <v>1.0175279996082187</v>
      </c>
      <c r="L128" s="1">
        <v>40451</v>
      </c>
      <c r="M128" s="13">
        <v>4.0868999086506666E-2</v>
      </c>
      <c r="N128" s="13">
        <v>9.3638997907005236E-2</v>
      </c>
      <c r="O128" s="13">
        <v>1.0659999761730432E-3</v>
      </c>
    </row>
    <row r="129" spans="1:15" x14ac:dyDescent="0.25">
      <c r="A129" s="1">
        <v>34242</v>
      </c>
      <c r="B129" s="13">
        <v>-3.5513999206200242E-2</v>
      </c>
      <c r="C129" s="13">
        <v>-2.0080999551154676E-2</v>
      </c>
      <c r="D129" s="13">
        <v>2.7469999385997652E-3</v>
      </c>
      <c r="E129" s="13"/>
      <c r="F129" s="2">
        <f t="shared" si="3"/>
        <v>0.96448600079379976</v>
      </c>
      <c r="G129" s="2">
        <f t="shared" si="4"/>
        <v>0.97991900044884528</v>
      </c>
      <c r="H129" s="2">
        <f t="shared" si="5"/>
        <v>1.0027469999385998</v>
      </c>
      <c r="L129" s="1">
        <v>40480</v>
      </c>
      <c r="M129" s="13">
        <v>2.7104999394156039E-2</v>
      </c>
      <c r="N129" s="13">
        <v>3.764799915850163E-2</v>
      </c>
      <c r="O129" s="13">
        <v>3.5609999204054476E-3</v>
      </c>
    </row>
    <row r="130" spans="1:15" x14ac:dyDescent="0.25">
      <c r="A130" s="1">
        <v>34271</v>
      </c>
      <c r="B130" s="13">
        <v>6.6387998516112559E-2</v>
      </c>
      <c r="C130" s="13">
        <v>2.5919999420642853E-2</v>
      </c>
      <c r="D130" s="13">
        <v>3.7369999164715405E-3</v>
      </c>
      <c r="E130" s="13"/>
      <c r="F130" s="2">
        <f t="shared" si="3"/>
        <v>1.0663879985161127</v>
      </c>
      <c r="G130" s="2">
        <f t="shared" si="4"/>
        <v>1.0259199994206429</v>
      </c>
      <c r="H130" s="2">
        <f t="shared" si="5"/>
        <v>1.0037369999164716</v>
      </c>
      <c r="L130" s="1">
        <v>40512</v>
      </c>
      <c r="M130" s="13">
        <v>2.3511999474465847E-2</v>
      </c>
      <c r="N130" s="13">
        <v>-2.116699952688068E-2</v>
      </c>
      <c r="O130" s="13">
        <v>-5.7469998715445397E-3</v>
      </c>
    </row>
    <row r="131" spans="1:15" x14ac:dyDescent="0.25">
      <c r="A131" s="1">
        <v>34303</v>
      </c>
      <c r="B131" s="13">
        <v>-1.7701999604329468E-2</v>
      </c>
      <c r="C131" s="13">
        <v>-5.8143998700380325E-2</v>
      </c>
      <c r="D131" s="13">
        <v>-8.5069998098537322E-3</v>
      </c>
      <c r="E131" s="13"/>
      <c r="F131" s="2">
        <f t="shared" si="3"/>
        <v>0.9822980003956705</v>
      </c>
      <c r="G131" s="2">
        <f t="shared" si="4"/>
        <v>0.94185600129961966</v>
      </c>
      <c r="H131" s="2">
        <f t="shared" si="5"/>
        <v>0.9914930001901463</v>
      </c>
      <c r="L131" s="1">
        <v>40543</v>
      </c>
      <c r="M131" s="13">
        <v>4.0876999086327852E-2</v>
      </c>
      <c r="N131" s="13">
        <v>7.3848998349346218E-2</v>
      </c>
      <c r="O131" s="13">
        <v>-1.0783999758958817E-2</v>
      </c>
    </row>
    <row r="132" spans="1:15" x14ac:dyDescent="0.25">
      <c r="A132" s="1">
        <v>34334</v>
      </c>
      <c r="B132" s="13">
        <v>3.3782999244891108E-2</v>
      </c>
      <c r="C132" s="13">
        <v>4.7261998943611987E-2</v>
      </c>
      <c r="D132" s="13">
        <v>5.4199998788535602E-3</v>
      </c>
      <c r="E132" s="13"/>
      <c r="F132" s="2">
        <f t="shared" si="3"/>
        <v>1.033782999244891</v>
      </c>
      <c r="G132" s="2">
        <f t="shared" si="4"/>
        <v>1.047261998943612</v>
      </c>
      <c r="H132" s="2">
        <f t="shared" si="5"/>
        <v>1.0054199998788536</v>
      </c>
      <c r="L132" s="1">
        <v>40574</v>
      </c>
      <c r="M132" s="13">
        <v>9.8589997796341769E-3</v>
      </c>
      <c r="N132" s="13">
        <v>2.2798999490402639E-2</v>
      </c>
      <c r="O132" s="13">
        <v>1.1639999739825725E-3</v>
      </c>
    </row>
    <row r="133" spans="1:15" x14ac:dyDescent="0.25">
      <c r="A133" s="1">
        <v>34365</v>
      </c>
      <c r="B133" s="13">
        <v>5.4014998792670674E-2</v>
      </c>
      <c r="C133" s="13">
        <v>6.4343998561799523E-2</v>
      </c>
      <c r="D133" s="13">
        <v>1.3501999698206783E-2</v>
      </c>
      <c r="E133" s="13"/>
      <c r="F133" s="2">
        <f t="shared" si="3"/>
        <v>1.0540149987926706</v>
      </c>
      <c r="G133" s="2">
        <f t="shared" si="4"/>
        <v>1.0643439985617995</v>
      </c>
      <c r="H133" s="2">
        <f t="shared" si="5"/>
        <v>1.0135019996982069</v>
      </c>
      <c r="L133" s="1">
        <v>40602</v>
      </c>
      <c r="M133" s="13">
        <v>4.4368999008275567E-2</v>
      </c>
      <c r="N133" s="13">
        <v>3.545199920758605E-2</v>
      </c>
      <c r="O133" s="13">
        <v>2.501999944075942E-3</v>
      </c>
    </row>
    <row r="134" spans="1:15" x14ac:dyDescent="0.25">
      <c r="A134" s="1">
        <v>34393</v>
      </c>
      <c r="B134" s="13">
        <v>-2.8762999357096853E-2</v>
      </c>
      <c r="C134" s="13">
        <v>-1.447399967648089E-2</v>
      </c>
      <c r="D134" s="13">
        <v>-1.737299961168319E-2</v>
      </c>
      <c r="E134" s="13"/>
      <c r="F134" s="2">
        <f t="shared" si="3"/>
        <v>0.97123700064290319</v>
      </c>
      <c r="G134" s="2">
        <f t="shared" si="4"/>
        <v>0.98552600032351911</v>
      </c>
      <c r="H134" s="2">
        <f t="shared" si="5"/>
        <v>0.98262700038831685</v>
      </c>
      <c r="L134" s="1">
        <v>40633</v>
      </c>
      <c r="M134" s="13">
        <v>1.2209999727085233E-3</v>
      </c>
      <c r="N134" s="13">
        <v>-9.3759997904300681E-3</v>
      </c>
      <c r="O134" s="13">
        <v>5.5199998766183856E-4</v>
      </c>
    </row>
    <row r="135" spans="1:15" x14ac:dyDescent="0.25">
      <c r="A135" s="1">
        <v>34424</v>
      </c>
      <c r="B135" s="13">
        <v>-2.1297999523952602E-2</v>
      </c>
      <c r="C135" s="13">
        <v>-4.4680999001301826E-2</v>
      </c>
      <c r="D135" s="13">
        <v>-2.4653999448940155E-2</v>
      </c>
      <c r="E135" s="13"/>
      <c r="F135" s="2">
        <f t="shared" si="3"/>
        <v>0.97870200047604738</v>
      </c>
      <c r="G135" s="2">
        <f t="shared" si="4"/>
        <v>0.95531900099869815</v>
      </c>
      <c r="H135" s="2">
        <f t="shared" si="5"/>
        <v>0.9753460005510598</v>
      </c>
      <c r="L135" s="1">
        <v>40662</v>
      </c>
      <c r="M135" s="13">
        <v>-1.0216999771632254E-2</v>
      </c>
      <c r="N135" s="13">
        <v>4.2843999042361976E-2</v>
      </c>
      <c r="O135" s="13">
        <v>1.2693999716266991E-2</v>
      </c>
    </row>
    <row r="136" spans="1:15" x14ac:dyDescent="0.25">
      <c r="A136" s="1">
        <v>34453</v>
      </c>
      <c r="B136" s="13">
        <v>-1.4434999677352607E-2</v>
      </c>
      <c r="C136" s="13">
        <v>2.9278999345563352E-2</v>
      </c>
      <c r="D136" s="13">
        <v>-7.9849998215213418E-3</v>
      </c>
      <c r="E136" s="13"/>
      <c r="F136" s="2">
        <f t="shared" ref="F136:F199" si="6">1+B136</f>
        <v>0.98556500032264738</v>
      </c>
      <c r="G136" s="2">
        <f t="shared" ref="G136:G199" si="7">1+C136</f>
        <v>1.0292789993455633</v>
      </c>
      <c r="H136" s="2">
        <f t="shared" ref="H136:H199" si="8">1+D136</f>
        <v>0.99201500017847866</v>
      </c>
      <c r="L136" s="1">
        <v>40694</v>
      </c>
      <c r="M136" s="13">
        <v>-8.7039998054504394E-3</v>
      </c>
      <c r="N136" s="13">
        <v>-1.9968999553658068E-2</v>
      </c>
      <c r="O136" s="13">
        <v>1.304999970830977E-2</v>
      </c>
    </row>
    <row r="137" spans="1:15" x14ac:dyDescent="0.25">
      <c r="A137" s="1">
        <v>34485</v>
      </c>
      <c r="B137" s="13">
        <v>1.3978999687545001E-2</v>
      </c>
      <c r="C137" s="13">
        <v>9.8799997791647917E-4</v>
      </c>
      <c r="D137" s="13">
        <v>-1.3999999687075616E-4</v>
      </c>
      <c r="E137" s="13"/>
      <c r="F137" s="2">
        <f t="shared" si="6"/>
        <v>1.013978999687545</v>
      </c>
      <c r="G137" s="2">
        <f t="shared" si="7"/>
        <v>1.0009879999779165</v>
      </c>
      <c r="H137" s="2">
        <f t="shared" si="8"/>
        <v>0.99986000000312925</v>
      </c>
      <c r="L137" s="1">
        <v>40724</v>
      </c>
      <c r="M137" s="13">
        <v>-3.3306999255530538E-2</v>
      </c>
      <c r="N137" s="13">
        <v>-1.5418999655358494E-2</v>
      </c>
      <c r="O137" s="13">
        <v>-2.9279999345541E-3</v>
      </c>
    </row>
    <row r="138" spans="1:15" x14ac:dyDescent="0.25">
      <c r="A138" s="1">
        <v>34515</v>
      </c>
      <c r="B138" s="13">
        <v>-6.9686998442374165E-2</v>
      </c>
      <c r="C138" s="13">
        <v>-4.4019999016076325E-3</v>
      </c>
      <c r="D138" s="13">
        <v>-2.2099999506026507E-3</v>
      </c>
      <c r="E138" s="13"/>
      <c r="F138" s="2">
        <f t="shared" si="6"/>
        <v>0.93031300155762586</v>
      </c>
      <c r="G138" s="2">
        <f t="shared" si="7"/>
        <v>0.99559800009839239</v>
      </c>
      <c r="H138" s="2">
        <f t="shared" si="8"/>
        <v>0.99779000004939733</v>
      </c>
      <c r="L138" s="1">
        <v>40753</v>
      </c>
      <c r="M138" s="13">
        <v>-2.4982999441586433E-2</v>
      </c>
      <c r="N138" s="13">
        <v>-1.7882999600283802E-2</v>
      </c>
      <c r="O138" s="13">
        <v>1.586799964532256E-2</v>
      </c>
    </row>
    <row r="139" spans="1:15" x14ac:dyDescent="0.25">
      <c r="A139" s="1">
        <v>34544</v>
      </c>
      <c r="B139" s="13">
        <v>3.8188999146409337E-2</v>
      </c>
      <c r="C139" s="13">
        <v>1.7392999611236155E-2</v>
      </c>
      <c r="D139" s="13">
        <v>1.9862999556027352E-2</v>
      </c>
      <c r="E139" s="13"/>
      <c r="F139" s="2">
        <f t="shared" si="6"/>
        <v>1.0381889991464093</v>
      </c>
      <c r="G139" s="2">
        <f t="shared" si="7"/>
        <v>1.0173929996112361</v>
      </c>
      <c r="H139" s="2">
        <f t="shared" si="8"/>
        <v>1.0198629995560273</v>
      </c>
      <c r="L139" s="1">
        <v>40786</v>
      </c>
      <c r="M139" s="13">
        <v>-1.2087999729812147E-2</v>
      </c>
      <c r="N139" s="13">
        <v>-7.005399843417108E-2</v>
      </c>
      <c r="O139" s="13">
        <v>1.4609999673441053E-2</v>
      </c>
    </row>
    <row r="140" spans="1:15" x14ac:dyDescent="0.25">
      <c r="A140" s="1">
        <v>34577</v>
      </c>
      <c r="B140" s="13">
        <v>4.0806999087892475E-2</v>
      </c>
      <c r="C140" s="13">
        <v>2.8518999362550677E-2</v>
      </c>
      <c r="D140" s="13">
        <v>1.2409999722614886E-3</v>
      </c>
      <c r="E140" s="13"/>
      <c r="F140" s="2">
        <f t="shared" si="6"/>
        <v>1.0408069990878925</v>
      </c>
      <c r="G140" s="2">
        <f t="shared" si="7"/>
        <v>1.0285189993625508</v>
      </c>
      <c r="H140" s="2">
        <f t="shared" si="8"/>
        <v>1.0012409999722616</v>
      </c>
      <c r="L140" s="1">
        <v>40816</v>
      </c>
      <c r="M140" s="13">
        <v>-8.6634998063556859E-2</v>
      </c>
      <c r="N140" s="13">
        <v>-8.5913998079672454E-2</v>
      </c>
      <c r="O140" s="13">
        <v>7.2749998373910791E-3</v>
      </c>
    </row>
    <row r="141" spans="1:15" x14ac:dyDescent="0.25">
      <c r="A141" s="1">
        <v>34607</v>
      </c>
      <c r="B141" s="13">
        <v>1.0759999759495258E-3</v>
      </c>
      <c r="C141" s="13">
        <v>-2.7852999377436936E-2</v>
      </c>
      <c r="D141" s="13">
        <v>-1.4717999671027064E-2</v>
      </c>
      <c r="E141" s="13"/>
      <c r="F141" s="2">
        <f t="shared" si="6"/>
        <v>1.0010759999759495</v>
      </c>
      <c r="G141" s="2">
        <f t="shared" si="7"/>
        <v>0.9721470006225631</v>
      </c>
      <c r="H141" s="2">
        <f t="shared" si="8"/>
        <v>0.98528200032897295</v>
      </c>
      <c r="L141" s="1">
        <v>40847</v>
      </c>
      <c r="M141" s="13">
        <v>5.6076998746581376E-2</v>
      </c>
      <c r="N141" s="13">
        <v>0.10369499768223614</v>
      </c>
      <c r="O141" s="13">
        <v>1.0739999759942292E-3</v>
      </c>
    </row>
    <row r="142" spans="1:15" x14ac:dyDescent="0.25">
      <c r="A142" s="1">
        <v>34638</v>
      </c>
      <c r="B142" s="13">
        <v>-1.4360999679006635E-2</v>
      </c>
      <c r="C142" s="13">
        <v>2.6780999401398005E-2</v>
      </c>
      <c r="D142" s="13">
        <v>-8.9099998008459807E-4</v>
      </c>
      <c r="E142" s="13"/>
      <c r="F142" s="2">
        <f t="shared" si="6"/>
        <v>0.98563900032099339</v>
      </c>
      <c r="G142" s="2">
        <f t="shared" si="7"/>
        <v>1.0267809994013981</v>
      </c>
      <c r="H142" s="2">
        <f t="shared" si="8"/>
        <v>0.99910900001991543</v>
      </c>
      <c r="L142" s="1">
        <v>40877</v>
      </c>
      <c r="M142" s="13">
        <v>-2.1259999524801971E-3</v>
      </c>
      <c r="N142" s="13">
        <v>-2.3951999464631082E-2</v>
      </c>
      <c r="O142" s="13">
        <v>-8.6799998059868813E-4</v>
      </c>
    </row>
    <row r="143" spans="1:15" x14ac:dyDescent="0.25">
      <c r="A143" s="1">
        <v>34668</v>
      </c>
      <c r="B143" s="13">
        <v>-4.6191998967528347E-2</v>
      </c>
      <c r="C143" s="13">
        <v>-4.4959998995065691E-2</v>
      </c>
      <c r="D143" s="13">
        <v>-2.2209999503567815E-3</v>
      </c>
      <c r="E143" s="13"/>
      <c r="F143" s="2">
        <f t="shared" si="6"/>
        <v>0.95380800103247165</v>
      </c>
      <c r="G143" s="2">
        <f t="shared" si="7"/>
        <v>0.95504000100493436</v>
      </c>
      <c r="H143" s="2">
        <f t="shared" si="8"/>
        <v>0.99777900004964326</v>
      </c>
      <c r="L143" s="1">
        <v>40907</v>
      </c>
      <c r="M143" s="13">
        <v>-1.6995999620109798E-2</v>
      </c>
      <c r="N143" s="13">
        <v>-1.8099999595433476E-4</v>
      </c>
      <c r="O143" s="13">
        <v>1.0990999754332006E-2</v>
      </c>
    </row>
    <row r="144" spans="1:15" x14ac:dyDescent="0.25">
      <c r="A144" s="1">
        <v>34698</v>
      </c>
      <c r="B144" s="13">
        <v>2.9421999342367056E-2</v>
      </c>
      <c r="C144" s="13">
        <v>8.0009998211637151E-3</v>
      </c>
      <c r="D144" s="13">
        <v>6.9049998456612227E-3</v>
      </c>
      <c r="E144" s="13"/>
      <c r="F144" s="2">
        <f t="shared" si="6"/>
        <v>1.029421999342367</v>
      </c>
      <c r="G144" s="2">
        <f t="shared" si="7"/>
        <v>1.0080009998211636</v>
      </c>
      <c r="H144" s="2">
        <f t="shared" si="8"/>
        <v>1.0069049998456612</v>
      </c>
      <c r="L144" s="1">
        <v>40939</v>
      </c>
      <c r="M144" s="13">
        <v>4.3728999022580678E-2</v>
      </c>
      <c r="N144" s="13">
        <v>5.0439998872578141E-2</v>
      </c>
      <c r="O144" s="13">
        <v>8.780999803729355E-3</v>
      </c>
    </row>
    <row r="145" spans="1:15" x14ac:dyDescent="0.25">
      <c r="A145" s="1">
        <v>34730</v>
      </c>
      <c r="B145" s="13">
        <v>-4.6536998959816993E-2</v>
      </c>
      <c r="C145" s="13">
        <v>-1.6586999629251659E-2</v>
      </c>
      <c r="D145" s="13">
        <v>1.9789999557659029E-2</v>
      </c>
      <c r="E145" s="13"/>
      <c r="F145" s="2">
        <f t="shared" si="6"/>
        <v>0.953463001040183</v>
      </c>
      <c r="G145" s="2">
        <f t="shared" si="7"/>
        <v>0.9834130003707483</v>
      </c>
      <c r="H145" s="2">
        <f t="shared" si="8"/>
        <v>1.0197899995576589</v>
      </c>
      <c r="L145" s="1">
        <v>40968</v>
      </c>
      <c r="M145" s="13">
        <v>1.6733999625965952E-2</v>
      </c>
      <c r="N145" s="13">
        <v>4.9395998895913368E-2</v>
      </c>
      <c r="O145" s="13">
        <v>-2.2999999485909939E-4</v>
      </c>
    </row>
    <row r="146" spans="1:15" x14ac:dyDescent="0.25">
      <c r="A146" s="1">
        <v>34758</v>
      </c>
      <c r="B146" s="13">
        <v>2.6715999402850868E-2</v>
      </c>
      <c r="C146" s="13">
        <v>1.4399999678134918E-2</v>
      </c>
      <c r="D146" s="13">
        <v>2.3775999468564988E-2</v>
      </c>
      <c r="E146" s="13"/>
      <c r="F146" s="2">
        <f t="shared" si="6"/>
        <v>1.026715999402851</v>
      </c>
      <c r="G146" s="2">
        <f t="shared" si="7"/>
        <v>1.014399999678135</v>
      </c>
      <c r="H146" s="2">
        <f t="shared" si="8"/>
        <v>1.0237759994685649</v>
      </c>
      <c r="L146" s="1">
        <v>40998</v>
      </c>
      <c r="M146" s="13">
        <v>-1.6317999635264275E-2</v>
      </c>
      <c r="N146" s="13">
        <v>1.3427999699860811E-2</v>
      </c>
      <c r="O146" s="13">
        <v>-5.478999877534807E-3</v>
      </c>
    </row>
    <row r="147" spans="1:15" x14ac:dyDescent="0.25">
      <c r="A147" s="1">
        <v>34789</v>
      </c>
      <c r="B147" s="13">
        <v>4.5771998976916077E-2</v>
      </c>
      <c r="C147" s="13">
        <v>4.9456998894549908E-2</v>
      </c>
      <c r="D147" s="13">
        <v>6.134999862872065E-3</v>
      </c>
      <c r="E147" s="13"/>
      <c r="F147" s="2">
        <f t="shared" si="6"/>
        <v>1.0457719989769161</v>
      </c>
      <c r="G147" s="2">
        <f t="shared" si="7"/>
        <v>1.0494569988945499</v>
      </c>
      <c r="H147" s="2">
        <f t="shared" si="8"/>
        <v>1.0061349998628721</v>
      </c>
      <c r="L147" s="1">
        <v>41029</v>
      </c>
      <c r="M147" s="13">
        <v>-5.9639998666942123E-3</v>
      </c>
      <c r="N147" s="13">
        <v>-1.100099975410849E-2</v>
      </c>
      <c r="O147" s="13">
        <v>1.1085999752208591E-2</v>
      </c>
    </row>
    <row r="148" spans="1:15" x14ac:dyDescent="0.25">
      <c r="A148" s="1">
        <v>34817</v>
      </c>
      <c r="B148" s="13">
        <v>-7.8799998238682743E-3</v>
      </c>
      <c r="C148" s="13">
        <v>3.4442999230138958E-2</v>
      </c>
      <c r="D148" s="13">
        <v>1.3968999687768519E-2</v>
      </c>
      <c r="E148" s="13"/>
      <c r="F148" s="2">
        <f t="shared" si="6"/>
        <v>0.99212000017613178</v>
      </c>
      <c r="G148" s="2">
        <f t="shared" si="7"/>
        <v>1.0344429992301389</v>
      </c>
      <c r="H148" s="2">
        <f t="shared" si="8"/>
        <v>1.0139689996877685</v>
      </c>
      <c r="L148" s="1">
        <v>41060</v>
      </c>
      <c r="M148" s="13">
        <v>-6.1397998627647762E-2</v>
      </c>
      <c r="N148" s="13">
        <v>-8.5522998088411989E-2</v>
      </c>
      <c r="O148" s="13">
        <v>9.0479997977614413E-3</v>
      </c>
    </row>
    <row r="149" spans="1:15" x14ac:dyDescent="0.25">
      <c r="A149" s="1">
        <v>34850</v>
      </c>
      <c r="B149" s="13">
        <v>4.0272999099828309E-2</v>
      </c>
      <c r="C149" s="13">
        <v>1.0203999771922826E-2</v>
      </c>
      <c r="D149" s="13">
        <v>3.8696999135054644E-2</v>
      </c>
      <c r="E149" s="13"/>
      <c r="F149" s="2">
        <f t="shared" si="6"/>
        <v>1.0402729990998283</v>
      </c>
      <c r="G149" s="2">
        <f t="shared" si="7"/>
        <v>1.0102039997719228</v>
      </c>
      <c r="H149" s="2">
        <f t="shared" si="8"/>
        <v>1.0386969991350545</v>
      </c>
      <c r="L149" s="1">
        <v>41089</v>
      </c>
      <c r="M149" s="13">
        <v>1.1002999754063785E-2</v>
      </c>
      <c r="N149" s="13">
        <v>5.1455998849868775E-2</v>
      </c>
      <c r="O149" s="13">
        <v>3.9199999123811722E-4</v>
      </c>
    </row>
    <row r="150" spans="1:15" x14ac:dyDescent="0.25">
      <c r="A150" s="1">
        <v>34880</v>
      </c>
      <c r="B150" s="13">
        <v>2.1258999524824324E-2</v>
      </c>
      <c r="C150" s="13">
        <v>3.7699999157339331E-4</v>
      </c>
      <c r="D150" s="13">
        <v>7.3319998361170285E-3</v>
      </c>
      <c r="E150" s="13"/>
      <c r="F150" s="2">
        <f t="shared" si="6"/>
        <v>1.0212589995248242</v>
      </c>
      <c r="G150" s="2">
        <f t="shared" si="7"/>
        <v>1.0003769999915735</v>
      </c>
      <c r="H150" s="2">
        <f t="shared" si="8"/>
        <v>1.007331999836117</v>
      </c>
      <c r="L150" s="1">
        <v>41121</v>
      </c>
      <c r="M150" s="13">
        <v>8.0029998211190098E-3</v>
      </c>
      <c r="N150" s="13">
        <v>1.3093999707326292E-2</v>
      </c>
      <c r="O150" s="13">
        <v>1.3792999691702425E-2</v>
      </c>
    </row>
    <row r="151" spans="1:15" x14ac:dyDescent="0.25">
      <c r="A151" s="1">
        <v>34911</v>
      </c>
      <c r="B151" s="13">
        <v>2.0105999550595881E-2</v>
      </c>
      <c r="C151" s="13">
        <v>4.9501998893544077E-2</v>
      </c>
      <c r="D151" s="13">
        <v>-2.2329999500885606E-3</v>
      </c>
      <c r="E151" s="13"/>
      <c r="F151" s="2">
        <f t="shared" si="6"/>
        <v>1.0201059995505959</v>
      </c>
      <c r="G151" s="2">
        <f t="shared" si="7"/>
        <v>1.0495019988935441</v>
      </c>
      <c r="H151" s="2">
        <f t="shared" si="8"/>
        <v>0.99776700004991148</v>
      </c>
      <c r="L151" s="1">
        <v>41152</v>
      </c>
      <c r="M151" s="13">
        <v>2.6477999408170583E-2</v>
      </c>
      <c r="N151" s="13">
        <v>2.5840999422408639E-2</v>
      </c>
      <c r="O151" s="13">
        <v>6.5299998540431254E-4</v>
      </c>
    </row>
    <row r="152" spans="1:15" x14ac:dyDescent="0.25">
      <c r="A152" s="1">
        <v>34942</v>
      </c>
      <c r="B152" s="13">
        <v>-1.9776999557949603E-2</v>
      </c>
      <c r="C152" s="13">
        <v>-2.2199999503791333E-2</v>
      </c>
      <c r="D152" s="13">
        <v>1.206899973023683E-2</v>
      </c>
      <c r="E152" s="13"/>
      <c r="F152" s="2">
        <f t="shared" si="6"/>
        <v>0.98022300044205035</v>
      </c>
      <c r="G152" s="2">
        <f t="shared" si="7"/>
        <v>0.97780000049620863</v>
      </c>
      <c r="H152" s="2">
        <f t="shared" si="8"/>
        <v>1.0120689997302368</v>
      </c>
      <c r="L152" s="1">
        <v>41180</v>
      </c>
      <c r="M152" s="13">
        <v>3.4292999233491717E-2</v>
      </c>
      <c r="N152" s="13">
        <v>2.7896999376453457E-2</v>
      </c>
      <c r="O152" s="13">
        <v>1.3769999692216513E-3</v>
      </c>
    </row>
    <row r="153" spans="1:15" x14ac:dyDescent="0.25">
      <c r="A153" s="1">
        <v>34971</v>
      </c>
      <c r="B153" s="13">
        <v>5.6549998736008999E-3</v>
      </c>
      <c r="C153" s="13">
        <v>2.9821999333426358E-2</v>
      </c>
      <c r="D153" s="13">
        <v>9.7289997825399047E-3</v>
      </c>
      <c r="E153" s="13"/>
      <c r="F153" s="2">
        <f t="shared" si="6"/>
        <v>1.0056549998736009</v>
      </c>
      <c r="G153" s="2">
        <f t="shared" si="7"/>
        <v>1.0298219993334263</v>
      </c>
      <c r="H153" s="2">
        <f t="shared" si="8"/>
        <v>1.0097289997825398</v>
      </c>
      <c r="L153" s="1">
        <v>41213</v>
      </c>
      <c r="M153" s="13">
        <v>1.0682999761216342E-2</v>
      </c>
      <c r="N153" s="13">
        <v>-6.4939998548477883E-3</v>
      </c>
      <c r="O153" s="13">
        <v>1.9669999560341239E-3</v>
      </c>
    </row>
    <row r="154" spans="1:15" x14ac:dyDescent="0.25">
      <c r="A154" s="1">
        <v>35003</v>
      </c>
      <c r="B154" s="13">
        <v>-1.4345999679341912E-2</v>
      </c>
      <c r="C154" s="13">
        <v>-1.6478999631665645E-2</v>
      </c>
      <c r="D154" s="13">
        <v>1.3004999709315597E-2</v>
      </c>
      <c r="E154" s="13"/>
      <c r="F154" s="2">
        <f t="shared" si="6"/>
        <v>0.98565400032065809</v>
      </c>
      <c r="G154" s="2">
        <f t="shared" si="7"/>
        <v>0.98352100036833434</v>
      </c>
      <c r="H154" s="2">
        <f t="shared" si="8"/>
        <v>1.0130049997093156</v>
      </c>
      <c r="L154" s="1">
        <v>41243</v>
      </c>
      <c r="M154" s="13">
        <v>-1.2821999713405967E-2</v>
      </c>
      <c r="N154" s="13">
        <v>1.3333999701961875E-2</v>
      </c>
      <c r="O154" s="13">
        <v>1.5779999647289513E-3</v>
      </c>
    </row>
    <row r="155" spans="1:15" x14ac:dyDescent="0.25">
      <c r="A155" s="1">
        <v>35033</v>
      </c>
      <c r="B155" s="13">
        <v>4.7329998942092055E-2</v>
      </c>
      <c r="C155" s="13">
        <v>3.4859999220818283E-2</v>
      </c>
      <c r="D155" s="13">
        <v>1.4984999665059149E-2</v>
      </c>
      <c r="E155" s="13"/>
      <c r="F155" s="2">
        <f t="shared" si="6"/>
        <v>1.0473299989420921</v>
      </c>
      <c r="G155" s="2">
        <f t="shared" si="7"/>
        <v>1.0348599992208183</v>
      </c>
      <c r="H155" s="2">
        <f t="shared" si="8"/>
        <v>1.0149849996650591</v>
      </c>
      <c r="L155" s="1">
        <v>41274</v>
      </c>
      <c r="M155" s="13">
        <v>1.9469999564811588E-2</v>
      </c>
      <c r="N155" s="13">
        <v>1.9333999567851423E-2</v>
      </c>
      <c r="O155" s="13">
        <v>-1.4239999681711197E-3</v>
      </c>
    </row>
    <row r="156" spans="1:15" x14ac:dyDescent="0.25">
      <c r="A156" s="1">
        <v>35062</v>
      </c>
      <c r="B156" s="13">
        <v>1.388799968957901E-2</v>
      </c>
      <c r="C156" s="13">
        <v>2.9002999351732433E-2</v>
      </c>
      <c r="D156" s="13">
        <v>1.4033999686315655E-2</v>
      </c>
      <c r="E156" s="13"/>
      <c r="F156" s="2">
        <f t="shared" si="6"/>
        <v>1.0138879996895791</v>
      </c>
      <c r="G156" s="2">
        <f t="shared" si="7"/>
        <v>1.0290029993517325</v>
      </c>
      <c r="H156" s="2">
        <f t="shared" si="8"/>
        <v>1.0140339996863157</v>
      </c>
      <c r="L156" s="1">
        <v>41305</v>
      </c>
      <c r="M156" s="13">
        <v>2.2517999496683476E-2</v>
      </c>
      <c r="N156" s="13">
        <v>5.1213998855277901E-2</v>
      </c>
      <c r="O156" s="13">
        <v>-6.9939998436719178E-3</v>
      </c>
    </row>
    <row r="157" spans="1:15" x14ac:dyDescent="0.25">
      <c r="A157" s="1">
        <v>35095</v>
      </c>
      <c r="B157" s="13">
        <v>5.4867998773604626E-2</v>
      </c>
      <c r="C157" s="13">
        <v>1.7311999613046646E-2</v>
      </c>
      <c r="D157" s="13">
        <v>6.6409998515620829E-3</v>
      </c>
      <c r="E157" s="13"/>
      <c r="F157" s="2">
        <f t="shared" si="6"/>
        <v>1.0548679987736047</v>
      </c>
      <c r="G157" s="2">
        <f t="shared" si="7"/>
        <v>1.0173119996130466</v>
      </c>
      <c r="H157" s="2">
        <f t="shared" si="8"/>
        <v>1.0066409998515622</v>
      </c>
      <c r="L157" s="1">
        <v>41333</v>
      </c>
      <c r="M157" s="13">
        <v>1.2558999719284475E-2</v>
      </c>
      <c r="N157" s="13">
        <v>2.1479999519884584E-3</v>
      </c>
      <c r="O157" s="13">
        <v>5.0119998879730697E-3</v>
      </c>
    </row>
    <row r="158" spans="1:15" x14ac:dyDescent="0.25">
      <c r="A158" s="1">
        <v>35124</v>
      </c>
      <c r="B158" s="13">
        <v>-5.4339998785406353E-3</v>
      </c>
      <c r="C158" s="13">
        <v>5.9229998676106335E-3</v>
      </c>
      <c r="D158" s="13">
        <v>-1.7381999611482023E-2</v>
      </c>
      <c r="E158" s="13"/>
      <c r="F158" s="2">
        <f t="shared" si="6"/>
        <v>0.99456600012145935</v>
      </c>
      <c r="G158" s="2">
        <f t="shared" si="7"/>
        <v>1.0059229998676107</v>
      </c>
      <c r="H158" s="2">
        <f t="shared" si="8"/>
        <v>0.98261800038851799</v>
      </c>
      <c r="L158" s="1">
        <v>41362</v>
      </c>
      <c r="M158" s="13">
        <v>-1.9309999568387865E-3</v>
      </c>
      <c r="N158" s="13">
        <v>2.4019999463111164E-2</v>
      </c>
      <c r="O158" s="13">
        <v>7.9899998214095829E-4</v>
      </c>
    </row>
    <row r="159" spans="1:15" x14ac:dyDescent="0.25">
      <c r="A159" s="1">
        <v>35153</v>
      </c>
      <c r="B159" s="13">
        <v>1.0272999770380558E-2</v>
      </c>
      <c r="C159" s="13">
        <v>1.7588999606855213E-2</v>
      </c>
      <c r="D159" s="13">
        <v>-6.9509998446330434E-3</v>
      </c>
      <c r="E159" s="13"/>
      <c r="F159" s="2">
        <f t="shared" si="6"/>
        <v>1.0102729997703805</v>
      </c>
      <c r="G159" s="2">
        <f t="shared" si="7"/>
        <v>1.0175889996068552</v>
      </c>
      <c r="H159" s="2">
        <f t="shared" si="8"/>
        <v>0.9930490001553669</v>
      </c>
      <c r="L159" s="1">
        <v>41394</v>
      </c>
      <c r="M159" s="13">
        <v>-2.0746999536268414E-2</v>
      </c>
      <c r="N159" s="13">
        <v>3.1839999288320542E-2</v>
      </c>
      <c r="O159" s="13">
        <v>1.0118999773822725E-2</v>
      </c>
    </row>
    <row r="160" spans="1:15" x14ac:dyDescent="0.25">
      <c r="A160" s="1">
        <v>35185</v>
      </c>
      <c r="B160" s="13">
        <v>3.6056999194063251E-2</v>
      </c>
      <c r="C160" s="13">
        <v>2.3494999474845825E-2</v>
      </c>
      <c r="D160" s="13">
        <v>-5.6239998742938042E-3</v>
      </c>
      <c r="E160" s="13"/>
      <c r="F160" s="2">
        <f t="shared" si="6"/>
        <v>1.0360569991940634</v>
      </c>
      <c r="G160" s="2">
        <f t="shared" si="7"/>
        <v>1.0234949994748459</v>
      </c>
      <c r="H160" s="2">
        <f t="shared" si="8"/>
        <v>0.99437600012570615</v>
      </c>
      <c r="L160" s="1">
        <v>41425</v>
      </c>
      <c r="M160" s="13">
        <v>1.769999960437417E-2</v>
      </c>
      <c r="N160" s="13">
        <v>1.1309999747201802E-3</v>
      </c>
      <c r="O160" s="13">
        <v>-1.7841999601200222E-2</v>
      </c>
    </row>
    <row r="161" spans="1:15" x14ac:dyDescent="0.25">
      <c r="A161" s="1">
        <v>35216</v>
      </c>
      <c r="B161" s="13">
        <v>2.0967999531328677E-2</v>
      </c>
      <c r="C161" s="13">
        <v>2.2949999487027529E-3</v>
      </c>
      <c r="D161" s="13">
        <v>-2.0309999546036126E-3</v>
      </c>
      <c r="E161" s="13"/>
      <c r="F161" s="2">
        <f t="shared" si="6"/>
        <v>1.0209679995313288</v>
      </c>
      <c r="G161" s="2">
        <f t="shared" si="7"/>
        <v>1.0022949999487027</v>
      </c>
      <c r="H161" s="2">
        <f t="shared" si="8"/>
        <v>0.99796900004539635</v>
      </c>
      <c r="L161" s="1">
        <v>41453</v>
      </c>
      <c r="M161" s="13">
        <v>-3.7571999160200362E-2</v>
      </c>
      <c r="N161" s="13">
        <v>-2.4230999458394943E-2</v>
      </c>
      <c r="O161" s="13">
        <v>-1.5468999654240905E-2</v>
      </c>
    </row>
    <row r="162" spans="1:15" x14ac:dyDescent="0.25">
      <c r="A162" s="1">
        <v>35244</v>
      </c>
      <c r="B162" s="13">
        <v>-3.5959999196231364E-2</v>
      </c>
      <c r="C162" s="13">
        <v>5.5979998748749487E-3</v>
      </c>
      <c r="D162" s="13">
        <v>1.3428999699838459E-2</v>
      </c>
      <c r="E162" s="13"/>
      <c r="F162" s="2">
        <f t="shared" si="6"/>
        <v>0.96404000080376862</v>
      </c>
      <c r="G162" s="2">
        <f t="shared" si="7"/>
        <v>1.005597999874875</v>
      </c>
      <c r="H162" s="2">
        <f t="shared" si="8"/>
        <v>1.0134289996998385</v>
      </c>
      <c r="L162" s="1">
        <v>41486</v>
      </c>
      <c r="M162" s="13">
        <v>3.186999928764999E-2</v>
      </c>
      <c r="N162" s="13">
        <v>5.3049998814240093E-2</v>
      </c>
      <c r="O162" s="13">
        <v>1.3669999694451689E-3</v>
      </c>
    </row>
    <row r="163" spans="1:15" x14ac:dyDescent="0.25">
      <c r="A163" s="1">
        <v>35277</v>
      </c>
      <c r="B163" s="13">
        <v>-2.1988999508507551E-2</v>
      </c>
      <c r="C163" s="13">
        <v>-3.5605999204143882E-2</v>
      </c>
      <c r="D163" s="13">
        <v>2.7369999388232825E-3</v>
      </c>
      <c r="E163" s="13"/>
      <c r="F163" s="2">
        <f t="shared" si="6"/>
        <v>0.97801100049149248</v>
      </c>
      <c r="G163" s="2">
        <f t="shared" si="7"/>
        <v>0.96439400079585613</v>
      </c>
      <c r="H163" s="2">
        <f t="shared" si="8"/>
        <v>1.0027369999388234</v>
      </c>
      <c r="L163" s="1">
        <v>41516</v>
      </c>
      <c r="M163" s="13">
        <v>1.5481999653950335E-2</v>
      </c>
      <c r="N163" s="13">
        <v>-2.0874999533407389E-2</v>
      </c>
      <c r="O163" s="13">
        <v>-5.1119998857378961E-3</v>
      </c>
    </row>
    <row r="164" spans="1:15" x14ac:dyDescent="0.25">
      <c r="A164" s="1">
        <v>35307</v>
      </c>
      <c r="B164" s="13">
        <v>4.5002998994104565E-2</v>
      </c>
      <c r="C164" s="13">
        <v>1.1668999739177526E-2</v>
      </c>
      <c r="D164" s="13">
        <v>-1.6759999625384808E-3</v>
      </c>
      <c r="E164" s="13"/>
      <c r="F164" s="2">
        <f t="shared" si="6"/>
        <v>1.0450029989941045</v>
      </c>
      <c r="G164" s="2">
        <f t="shared" si="7"/>
        <v>1.0116689997391775</v>
      </c>
      <c r="H164" s="2">
        <f t="shared" si="8"/>
        <v>0.99832400003746147</v>
      </c>
      <c r="L164" s="1">
        <v>41547</v>
      </c>
      <c r="M164" s="13">
        <v>1.3975999687612057E-2</v>
      </c>
      <c r="N164" s="13">
        <v>5.0476998871751125E-2</v>
      </c>
      <c r="O164" s="13">
        <v>9.4669997883960605E-3</v>
      </c>
    </row>
    <row r="165" spans="1:15" x14ac:dyDescent="0.25">
      <c r="A165" s="1">
        <v>35338</v>
      </c>
      <c r="B165" s="13">
        <v>3.1133999304100872E-2</v>
      </c>
      <c r="C165" s="13">
        <v>3.9659999113529923E-2</v>
      </c>
      <c r="D165" s="13">
        <v>1.7426999610476196E-2</v>
      </c>
      <c r="E165" s="13"/>
      <c r="F165" s="2">
        <f t="shared" si="6"/>
        <v>1.0311339993041009</v>
      </c>
      <c r="G165" s="2">
        <f t="shared" si="7"/>
        <v>1.03965999911353</v>
      </c>
      <c r="H165" s="2">
        <f t="shared" si="8"/>
        <v>1.0174269996104761</v>
      </c>
      <c r="L165" s="1">
        <v>41578</v>
      </c>
      <c r="M165" s="13">
        <v>4.7241998944059012E-2</v>
      </c>
      <c r="N165" s="13">
        <v>3.9416999118961391E-2</v>
      </c>
      <c r="O165" s="13">
        <v>8.0849998192861674E-3</v>
      </c>
    </row>
    <row r="166" spans="1:15" x14ac:dyDescent="0.25">
      <c r="A166" s="1">
        <v>35369</v>
      </c>
      <c r="B166" s="13">
        <v>5.9182998677156866E-2</v>
      </c>
      <c r="C166" s="13">
        <v>6.3859998572617762E-3</v>
      </c>
      <c r="D166" s="13">
        <v>2.2150999504886568E-2</v>
      </c>
      <c r="E166" s="13"/>
      <c r="F166" s="2">
        <f t="shared" si="6"/>
        <v>1.0591829986771568</v>
      </c>
      <c r="G166" s="2">
        <f t="shared" si="7"/>
        <v>1.0063859998572617</v>
      </c>
      <c r="H166" s="2">
        <f t="shared" si="8"/>
        <v>1.0221509995048865</v>
      </c>
      <c r="L166" s="1">
        <v>41607</v>
      </c>
      <c r="M166" s="13">
        <v>4.4989998994395142E-3</v>
      </c>
      <c r="N166" s="13">
        <v>1.8164999593980609E-2</v>
      </c>
      <c r="O166" s="13">
        <v>-3.743999916315079E-3</v>
      </c>
    </row>
    <row r="167" spans="1:15" x14ac:dyDescent="0.25">
      <c r="A167" s="1">
        <v>35398</v>
      </c>
      <c r="B167" s="13">
        <v>7.6686998285911981E-2</v>
      </c>
      <c r="C167" s="13">
        <v>5.6011998748034246E-2</v>
      </c>
      <c r="D167" s="13">
        <v>1.7128999617137017E-2</v>
      </c>
      <c r="E167" s="13"/>
      <c r="F167" s="2">
        <f t="shared" si="6"/>
        <v>1.076686998285912</v>
      </c>
      <c r="G167" s="2">
        <f t="shared" si="7"/>
        <v>1.0560119987480343</v>
      </c>
      <c r="H167" s="2">
        <f t="shared" si="8"/>
        <v>1.0171289996171371</v>
      </c>
      <c r="L167" s="1">
        <v>41639</v>
      </c>
      <c r="M167" s="13">
        <v>1.9872999555803836E-2</v>
      </c>
      <c r="N167" s="13">
        <v>2.1551999518275258E-2</v>
      </c>
      <c r="O167" s="13">
        <v>-5.6509998736903079E-3</v>
      </c>
    </row>
    <row r="168" spans="1:15" x14ac:dyDescent="0.25">
      <c r="A168" s="1">
        <v>35430</v>
      </c>
      <c r="B168" s="13">
        <v>-1.3089999707415699E-2</v>
      </c>
      <c r="C168" s="13">
        <v>-1.614499963913113E-2</v>
      </c>
      <c r="D168" s="13">
        <v>-9.2979997921735051E-3</v>
      </c>
      <c r="E168" s="13"/>
      <c r="F168" s="2">
        <f t="shared" si="6"/>
        <v>0.98691000029258436</v>
      </c>
      <c r="G168" s="2">
        <f t="shared" si="7"/>
        <v>0.98385500036086881</v>
      </c>
      <c r="H168" s="2">
        <f t="shared" si="8"/>
        <v>0.99070200020782651</v>
      </c>
      <c r="L168" s="1">
        <v>41670</v>
      </c>
      <c r="M168" s="13">
        <v>8.1639998175203794E-3</v>
      </c>
      <c r="N168" s="13">
        <v>-3.6736999178864062E-2</v>
      </c>
      <c r="O168" s="13">
        <v>1.4774999669753016E-2</v>
      </c>
    </row>
    <row r="169" spans="1:15" x14ac:dyDescent="0.25">
      <c r="A169" s="1">
        <v>35461</v>
      </c>
      <c r="B169" s="13">
        <v>3.1705999291315672E-2</v>
      </c>
      <c r="C169" s="13">
        <v>1.1319999746978282E-2</v>
      </c>
      <c r="D169" s="13">
        <v>3.0619999315589668E-3</v>
      </c>
      <c r="E169" s="13"/>
      <c r="F169" s="2">
        <f t="shared" si="6"/>
        <v>1.0317059992913156</v>
      </c>
      <c r="G169" s="2">
        <f t="shared" si="7"/>
        <v>1.0113199997469784</v>
      </c>
      <c r="H169" s="2">
        <f t="shared" si="8"/>
        <v>1.0030619999315589</v>
      </c>
      <c r="L169" s="1">
        <v>41698</v>
      </c>
      <c r="M169" s="13">
        <v>3.9262999122403559E-2</v>
      </c>
      <c r="N169" s="13">
        <v>5.0579998869448896E-2</v>
      </c>
      <c r="O169" s="13">
        <v>5.3169998811557883E-3</v>
      </c>
    </row>
    <row r="170" spans="1:15" x14ac:dyDescent="0.25">
      <c r="A170" s="1">
        <v>35489</v>
      </c>
      <c r="B170" s="13">
        <v>9.2989997921511525E-3</v>
      </c>
      <c r="C170" s="13">
        <v>1.139099974539131E-2</v>
      </c>
      <c r="D170" s="13">
        <v>2.4879999443888664E-3</v>
      </c>
      <c r="E170" s="13"/>
      <c r="F170" s="2">
        <f t="shared" si="6"/>
        <v>1.0092989997921511</v>
      </c>
      <c r="G170" s="2">
        <f t="shared" si="7"/>
        <v>1.0113909997453914</v>
      </c>
      <c r="H170" s="2">
        <f t="shared" si="8"/>
        <v>1.002487999944389</v>
      </c>
      <c r="L170" s="1">
        <v>41729</v>
      </c>
      <c r="M170" s="13">
        <v>1.2271999725699425E-2</v>
      </c>
      <c r="N170" s="13">
        <v>2.1239999525249006E-3</v>
      </c>
      <c r="O170" s="13">
        <v>-1.7029999619349839E-3</v>
      </c>
    </row>
    <row r="171" spans="1:15" x14ac:dyDescent="0.25">
      <c r="A171" s="1">
        <v>35520</v>
      </c>
      <c r="B171" s="13">
        <v>-4.826399892121553E-2</v>
      </c>
      <c r="C171" s="13">
        <v>-1.8869999578222631E-2</v>
      </c>
      <c r="D171" s="13">
        <v>-1.1081999752297999E-2</v>
      </c>
      <c r="E171" s="13"/>
      <c r="F171" s="2">
        <f t="shared" si="6"/>
        <v>0.95173600107878442</v>
      </c>
      <c r="G171" s="2">
        <f t="shared" si="7"/>
        <v>0.98113000042177734</v>
      </c>
      <c r="H171" s="2">
        <f t="shared" si="8"/>
        <v>0.98891800024770204</v>
      </c>
      <c r="L171" s="1">
        <v>41759</v>
      </c>
      <c r="M171" s="13">
        <v>2.4241999458149074E-2</v>
      </c>
      <c r="N171" s="13">
        <v>1.0641999762132764E-2</v>
      </c>
      <c r="O171" s="13">
        <v>8.4389998113736514E-3</v>
      </c>
    </row>
    <row r="172" spans="1:15" x14ac:dyDescent="0.25">
      <c r="A172" s="1">
        <v>35550</v>
      </c>
      <c r="B172" s="13">
        <v>2.2251999502629044E-2</v>
      </c>
      <c r="C172" s="13">
        <v>3.2737999268248677E-2</v>
      </c>
      <c r="D172" s="13">
        <v>1.4968999665416776E-2</v>
      </c>
      <c r="E172" s="13"/>
      <c r="F172" s="2">
        <f t="shared" si="6"/>
        <v>1.0222519995026291</v>
      </c>
      <c r="G172" s="2">
        <f t="shared" si="7"/>
        <v>1.0327379992682486</v>
      </c>
      <c r="H172" s="2">
        <f t="shared" si="8"/>
        <v>1.0149689996654168</v>
      </c>
      <c r="L172" s="1">
        <v>41789</v>
      </c>
      <c r="M172" s="13">
        <v>-1.6509999630972742E-3</v>
      </c>
      <c r="N172" s="13">
        <v>2.0370999544672669E-2</v>
      </c>
      <c r="O172" s="13">
        <v>1.1384999745525421E-2</v>
      </c>
    </row>
    <row r="173" spans="1:15" x14ac:dyDescent="0.25">
      <c r="A173" s="1">
        <v>35580</v>
      </c>
      <c r="B173" s="13">
        <v>6.9541998445615177E-2</v>
      </c>
      <c r="C173" s="13">
        <v>6.3088998589850967E-2</v>
      </c>
      <c r="D173" s="13">
        <v>9.4529997887089854E-3</v>
      </c>
      <c r="E173" s="13"/>
      <c r="F173" s="2">
        <f t="shared" si="6"/>
        <v>1.0695419984456151</v>
      </c>
      <c r="G173" s="2">
        <f t="shared" si="7"/>
        <v>1.0630889985898511</v>
      </c>
      <c r="H173" s="2">
        <f t="shared" si="8"/>
        <v>1.0094529997887089</v>
      </c>
      <c r="L173" s="1">
        <v>41820</v>
      </c>
      <c r="M173" s="13">
        <v>4.0653999091312294E-2</v>
      </c>
      <c r="N173" s="13">
        <v>1.827299959156662E-2</v>
      </c>
      <c r="O173" s="13">
        <v>5.1699998844414953E-4</v>
      </c>
    </row>
    <row r="174" spans="1:15" x14ac:dyDescent="0.25">
      <c r="A174" s="1">
        <v>35611</v>
      </c>
      <c r="B174" s="13">
        <v>1.0667999761551618E-2</v>
      </c>
      <c r="C174" s="13">
        <v>5.0550998870097105E-2</v>
      </c>
      <c r="D174" s="13">
        <v>1.1868999734707177E-2</v>
      </c>
      <c r="E174" s="13"/>
      <c r="F174" s="2">
        <f t="shared" si="6"/>
        <v>1.0106679997615515</v>
      </c>
      <c r="G174" s="2">
        <f t="shared" si="7"/>
        <v>1.0505509988700972</v>
      </c>
      <c r="H174" s="2">
        <f t="shared" si="8"/>
        <v>1.0118689997347072</v>
      </c>
      <c r="L174" s="1">
        <v>41851</v>
      </c>
      <c r="M174" s="13">
        <v>1.4207999682426453E-2</v>
      </c>
      <c r="N174" s="13">
        <v>-1.5652999650128185E-2</v>
      </c>
      <c r="O174" s="13">
        <v>-2.5079999439418317E-3</v>
      </c>
    </row>
    <row r="175" spans="1:15" x14ac:dyDescent="0.25">
      <c r="A175" s="1">
        <v>35642</v>
      </c>
      <c r="B175" s="13">
        <v>6.9000998457707463E-2</v>
      </c>
      <c r="C175" s="13">
        <v>4.5933998973295094E-2</v>
      </c>
      <c r="D175" s="13">
        <v>2.6966999397240579E-2</v>
      </c>
      <c r="E175" s="13"/>
      <c r="F175" s="2">
        <f t="shared" si="6"/>
        <v>1.0690009984577076</v>
      </c>
      <c r="G175" s="2">
        <f t="shared" si="7"/>
        <v>1.0459339989732952</v>
      </c>
      <c r="H175" s="2">
        <f t="shared" si="8"/>
        <v>1.0269669993972406</v>
      </c>
      <c r="L175" s="1">
        <v>41880</v>
      </c>
      <c r="M175" s="13">
        <v>2.0879999533295633E-2</v>
      </c>
      <c r="N175" s="13">
        <v>2.2455999498069288E-2</v>
      </c>
      <c r="O175" s="13">
        <v>1.1038999753259124E-2</v>
      </c>
    </row>
    <row r="176" spans="1:15" x14ac:dyDescent="0.25">
      <c r="A176" s="1">
        <v>35671</v>
      </c>
      <c r="B176" s="13">
        <v>-3.742199916355312E-2</v>
      </c>
      <c r="C176" s="13">
        <v>-6.6837998506054278E-2</v>
      </c>
      <c r="D176" s="13">
        <v>-8.5299998093396421E-3</v>
      </c>
      <c r="E176" s="13"/>
      <c r="F176" s="2">
        <f t="shared" si="6"/>
        <v>0.96257800083644685</v>
      </c>
      <c r="G176" s="2">
        <f t="shared" si="7"/>
        <v>0.93316200149394568</v>
      </c>
      <c r="H176" s="2">
        <f t="shared" si="8"/>
        <v>0.99147000019066034</v>
      </c>
      <c r="L176" s="1">
        <v>41912</v>
      </c>
      <c r="M176" s="13">
        <v>-3.9871999108791349E-2</v>
      </c>
      <c r="N176" s="13">
        <v>-2.6705999403074384E-2</v>
      </c>
      <c r="O176" s="13">
        <v>-6.7899998482316738E-3</v>
      </c>
    </row>
    <row r="177" spans="1:15" x14ac:dyDescent="0.25">
      <c r="A177" s="1">
        <v>35703</v>
      </c>
      <c r="B177" s="13">
        <v>6.6874998505227268E-2</v>
      </c>
      <c r="C177" s="13">
        <v>5.4808998774923387E-2</v>
      </c>
      <c r="D177" s="13">
        <v>1.4747999670356513E-2</v>
      </c>
      <c r="E177" s="13"/>
      <c r="F177" s="2">
        <f t="shared" si="6"/>
        <v>1.0668749985052273</v>
      </c>
      <c r="G177" s="2">
        <f t="shared" si="7"/>
        <v>1.0548089987749234</v>
      </c>
      <c r="H177" s="2">
        <f t="shared" si="8"/>
        <v>1.0147479996703566</v>
      </c>
      <c r="L177" s="1">
        <v>41943</v>
      </c>
      <c r="M177" s="13">
        <v>-2.068599953763187E-2</v>
      </c>
      <c r="N177" s="13">
        <v>6.7519998490810397E-3</v>
      </c>
      <c r="O177" s="13">
        <v>9.8289997803047303E-3</v>
      </c>
    </row>
    <row r="178" spans="1:15" x14ac:dyDescent="0.25">
      <c r="A178" s="1">
        <v>35734</v>
      </c>
      <c r="B178" s="13">
        <v>-2.7376999388076362E-2</v>
      </c>
      <c r="C178" s="13">
        <v>-5.3203998810797931E-2</v>
      </c>
      <c r="D178" s="13">
        <v>1.4506999675743282E-2</v>
      </c>
      <c r="E178" s="13"/>
      <c r="F178" s="2">
        <f t="shared" si="6"/>
        <v>0.97262300061192364</v>
      </c>
      <c r="G178" s="2">
        <f t="shared" si="7"/>
        <v>0.94679600118920204</v>
      </c>
      <c r="H178" s="2">
        <f t="shared" si="8"/>
        <v>1.0145069996757432</v>
      </c>
      <c r="L178" s="1">
        <v>41971</v>
      </c>
      <c r="M178" s="13">
        <v>1.0600999763049186E-2</v>
      </c>
      <c r="N178" s="13">
        <v>2.0536999540962279E-2</v>
      </c>
      <c r="O178" s="13">
        <v>7.0959998413920406E-3</v>
      </c>
    </row>
    <row r="179" spans="1:15" x14ac:dyDescent="0.25">
      <c r="A179" s="1">
        <v>35762</v>
      </c>
      <c r="B179" s="13">
        <v>-4.6865998952463274E-2</v>
      </c>
      <c r="C179" s="13">
        <v>1.7634999605827033E-2</v>
      </c>
      <c r="D179" s="13">
        <v>4.6049998970702291E-3</v>
      </c>
      <c r="E179" s="13"/>
      <c r="F179" s="2">
        <f t="shared" si="6"/>
        <v>0.95313400104753676</v>
      </c>
      <c r="G179" s="2">
        <f t="shared" si="7"/>
        <v>1.0176349996058269</v>
      </c>
      <c r="H179" s="2">
        <f t="shared" si="8"/>
        <v>1.0046049998970703</v>
      </c>
      <c r="L179" s="1">
        <v>42004</v>
      </c>
      <c r="M179" s="13">
        <v>-4.4439999006688595E-3</v>
      </c>
      <c r="N179" s="13">
        <v>-1.5660999649949374E-2</v>
      </c>
      <c r="O179" s="13">
        <v>9.3599997907876974E-4</v>
      </c>
    </row>
    <row r="180" spans="1:15" x14ac:dyDescent="0.25">
      <c r="A180" s="1">
        <v>35795</v>
      </c>
      <c r="B180" s="13">
        <v>3.0654999314807356E-2</v>
      </c>
      <c r="C180" s="13">
        <v>1.2086999729834498E-2</v>
      </c>
      <c r="D180" s="13">
        <v>1.0067999774962663E-2</v>
      </c>
      <c r="E180" s="13"/>
      <c r="F180" s="2">
        <f t="shared" si="6"/>
        <v>1.0306549993148073</v>
      </c>
      <c r="G180" s="2">
        <f t="shared" si="7"/>
        <v>1.0120869997298345</v>
      </c>
      <c r="H180" s="2">
        <f t="shared" si="8"/>
        <v>1.0100679997749626</v>
      </c>
      <c r="L180" s="1">
        <v>42034</v>
      </c>
      <c r="M180" s="13">
        <v>5.4899998772889383E-3</v>
      </c>
      <c r="N180" s="13">
        <v>-1.7833999601379037E-2</v>
      </c>
      <c r="O180" s="13">
        <v>2.0966999531351029E-2</v>
      </c>
    </row>
    <row r="181" spans="1:15" x14ac:dyDescent="0.25">
      <c r="A181" s="1">
        <v>35825</v>
      </c>
      <c r="B181" s="13">
        <v>9.3699997905641796E-4</v>
      </c>
      <c r="C181" s="13">
        <v>2.7144999393261971E-2</v>
      </c>
      <c r="D181" s="13">
        <v>1.283799971304834E-2</v>
      </c>
      <c r="E181" s="13"/>
      <c r="F181" s="2">
        <f t="shared" si="6"/>
        <v>1.0009369999790565</v>
      </c>
      <c r="G181" s="2">
        <f t="shared" si="7"/>
        <v>1.027144999393262</v>
      </c>
      <c r="H181" s="2">
        <f t="shared" si="8"/>
        <v>1.0128379997130483</v>
      </c>
      <c r="L181" s="1">
        <v>42062</v>
      </c>
      <c r="M181" s="13">
        <v>3.97859991107136E-2</v>
      </c>
      <c r="N181" s="13">
        <v>5.9068998679704963E-2</v>
      </c>
      <c r="O181" s="13">
        <v>-9.4009997898712762E-3</v>
      </c>
    </row>
    <row r="182" spans="1:15" x14ac:dyDescent="0.25">
      <c r="A182" s="1">
        <v>35853</v>
      </c>
      <c r="B182" s="13">
        <v>5.9746998664550487E-2</v>
      </c>
      <c r="C182" s="13">
        <v>6.7615998488664619E-2</v>
      </c>
      <c r="D182" s="13">
        <v>-7.5299998316913851E-4</v>
      </c>
      <c r="E182" s="13"/>
      <c r="F182" s="2">
        <f t="shared" si="6"/>
        <v>1.0597469986645505</v>
      </c>
      <c r="G182" s="2">
        <f t="shared" si="7"/>
        <v>1.0676159984886646</v>
      </c>
      <c r="H182" s="2">
        <f t="shared" si="8"/>
        <v>0.99924700001683087</v>
      </c>
      <c r="L182" s="1">
        <v>42094</v>
      </c>
      <c r="M182" s="13">
        <v>-1.8798999579809607E-2</v>
      </c>
      <c r="N182" s="13">
        <v>-1.4930999666266145E-2</v>
      </c>
      <c r="O182" s="13">
        <v>4.641999896243215E-3</v>
      </c>
    </row>
    <row r="183" spans="1:15" x14ac:dyDescent="0.25">
      <c r="A183" s="1">
        <v>35885</v>
      </c>
      <c r="B183" s="13">
        <v>6.7578998489491643E-2</v>
      </c>
      <c r="C183" s="13">
        <v>4.3164999035187064E-2</v>
      </c>
      <c r="D183" s="13">
        <v>3.4359999231994153E-3</v>
      </c>
      <c r="E183" s="13"/>
      <c r="F183" s="2">
        <f t="shared" si="6"/>
        <v>1.0675789984894917</v>
      </c>
      <c r="G183" s="2">
        <f t="shared" si="7"/>
        <v>1.043164999035187</v>
      </c>
      <c r="H183" s="2">
        <f t="shared" si="8"/>
        <v>1.0034359999231994</v>
      </c>
      <c r="L183" s="1">
        <v>42124</v>
      </c>
      <c r="M183" s="13">
        <v>2.4274999457411472E-2</v>
      </c>
      <c r="N183" s="13">
        <v>2.3785999468341472E-2</v>
      </c>
      <c r="O183" s="13">
        <v>-3.5879999198019505E-3</v>
      </c>
    </row>
    <row r="184" spans="1:15" x14ac:dyDescent="0.25">
      <c r="A184" s="1">
        <v>35915</v>
      </c>
      <c r="B184" s="13">
        <v>1.4788999669440092E-2</v>
      </c>
      <c r="C184" s="13">
        <v>9.859999779611826E-3</v>
      </c>
      <c r="D184" s="13">
        <v>5.2199998833239083E-3</v>
      </c>
      <c r="E184" s="13"/>
      <c r="F184" s="2">
        <f t="shared" si="6"/>
        <v>1.0147889996694401</v>
      </c>
      <c r="G184" s="2">
        <f t="shared" si="7"/>
        <v>1.0098599997796118</v>
      </c>
      <c r="H184" s="2">
        <f t="shared" si="8"/>
        <v>1.005219999883324</v>
      </c>
      <c r="L184" s="1">
        <v>42153</v>
      </c>
      <c r="M184" s="13">
        <v>-1.2178999727778136E-2</v>
      </c>
      <c r="N184" s="13">
        <v>4.0959999084472657E-3</v>
      </c>
      <c r="O184" s="13">
        <v>-2.408999946154654E-3</v>
      </c>
    </row>
    <row r="185" spans="1:15" x14ac:dyDescent="0.25">
      <c r="A185" s="1">
        <v>35944</v>
      </c>
      <c r="B185" s="13">
        <v>-9.3689997905865314E-3</v>
      </c>
      <c r="C185" s="13">
        <v>-1.1626999740116299E-2</v>
      </c>
      <c r="D185" s="13">
        <v>9.4859997879713776E-3</v>
      </c>
      <c r="E185" s="13"/>
      <c r="F185" s="2">
        <f t="shared" si="6"/>
        <v>0.99063100020941341</v>
      </c>
      <c r="G185" s="2">
        <f t="shared" si="7"/>
        <v>0.98837300025988373</v>
      </c>
      <c r="H185" s="2">
        <f t="shared" si="8"/>
        <v>1.0094859997879713</v>
      </c>
      <c r="L185" s="1">
        <v>42185</v>
      </c>
      <c r="M185" s="13">
        <v>-2.782199937812984E-2</v>
      </c>
      <c r="N185" s="13">
        <v>-2.2830999489687386E-2</v>
      </c>
      <c r="O185" s="13">
        <v>-1.0904999756254256E-2</v>
      </c>
    </row>
    <row r="186" spans="1:15" x14ac:dyDescent="0.25">
      <c r="A186" s="1">
        <v>35976</v>
      </c>
      <c r="B186" s="13">
        <v>-2.774299937989563E-2</v>
      </c>
      <c r="C186" s="13">
        <v>2.4507999452203513E-2</v>
      </c>
      <c r="D186" s="13">
        <v>8.4809998104348767E-3</v>
      </c>
      <c r="E186" s="13"/>
      <c r="F186" s="2">
        <f t="shared" si="6"/>
        <v>0.97225700062010434</v>
      </c>
      <c r="G186" s="2">
        <f t="shared" si="7"/>
        <v>1.0245079994522035</v>
      </c>
      <c r="H186" s="2">
        <f t="shared" si="8"/>
        <v>1.0084809998104349</v>
      </c>
      <c r="L186" s="1">
        <v>42216</v>
      </c>
      <c r="M186" s="13">
        <v>-3.1549999294802548E-3</v>
      </c>
      <c r="N186" s="13">
        <v>1.8270999591611325E-2</v>
      </c>
      <c r="O186" s="13">
        <v>6.9529998445883399E-3</v>
      </c>
    </row>
    <row r="187" spans="1:15" x14ac:dyDescent="0.25">
      <c r="A187" s="1">
        <v>36007</v>
      </c>
      <c r="B187" s="13">
        <v>-5.8476998692937189E-2</v>
      </c>
      <c r="C187" s="13">
        <v>-1.9499999564141035E-3</v>
      </c>
      <c r="D187" s="13">
        <v>2.1269999524578453E-3</v>
      </c>
      <c r="E187" s="13"/>
      <c r="F187" s="2">
        <f t="shared" si="6"/>
        <v>0.94152300130706279</v>
      </c>
      <c r="G187" s="2">
        <f t="shared" si="7"/>
        <v>0.99805000004358591</v>
      </c>
      <c r="H187" s="2">
        <f t="shared" si="8"/>
        <v>1.0021269999524578</v>
      </c>
      <c r="L187" s="1">
        <v>42247</v>
      </c>
      <c r="M187" s="13">
        <v>-4.0370999097637826E-2</v>
      </c>
      <c r="N187" s="13">
        <v>-6.5769998529925947E-2</v>
      </c>
      <c r="O187" s="13">
        <v>-1.4379999678581954E-3</v>
      </c>
    </row>
    <row r="188" spans="1:15" x14ac:dyDescent="0.25">
      <c r="A188" s="1">
        <v>36038</v>
      </c>
      <c r="B188" s="13">
        <v>-0.20123299550209195</v>
      </c>
      <c r="C188" s="13">
        <v>-0.13323499702196567</v>
      </c>
      <c r="D188" s="13">
        <v>1.6273999636247753E-2</v>
      </c>
      <c r="E188" s="13"/>
      <c r="F188" s="2">
        <f t="shared" si="6"/>
        <v>0.79876700449790805</v>
      </c>
      <c r="G188" s="2">
        <f t="shared" si="7"/>
        <v>0.86676500297803427</v>
      </c>
      <c r="H188" s="2">
        <f t="shared" si="8"/>
        <v>1.0162739996362478</v>
      </c>
      <c r="L188" s="1">
        <v>42277</v>
      </c>
      <c r="M188" s="13">
        <v>-3.6748999178595844E-2</v>
      </c>
      <c r="N188" s="13">
        <v>-3.6374999186955394E-2</v>
      </c>
      <c r="O188" s="13">
        <v>6.7639998488128183E-3</v>
      </c>
    </row>
    <row r="189" spans="1:15" x14ac:dyDescent="0.25">
      <c r="A189" s="1">
        <v>36068</v>
      </c>
      <c r="B189" s="13">
        <v>1.7388999611325562E-2</v>
      </c>
      <c r="C189" s="13">
        <v>1.7938999599032106E-2</v>
      </c>
      <c r="D189" s="13">
        <v>2.3415999476611615E-2</v>
      </c>
      <c r="E189" s="13"/>
      <c r="F189" s="2">
        <f t="shared" si="6"/>
        <v>1.0173889996113257</v>
      </c>
      <c r="G189" s="2">
        <f t="shared" si="7"/>
        <v>1.017938999599032</v>
      </c>
      <c r="H189" s="2">
        <f t="shared" si="8"/>
        <v>1.0234159994766117</v>
      </c>
      <c r="L189" s="1">
        <v>42307</v>
      </c>
      <c r="M189" s="13">
        <v>1.9557999562844635E-2</v>
      </c>
      <c r="N189" s="13">
        <v>7.9546998221985993E-2</v>
      </c>
      <c r="O189" s="13">
        <v>1.699999962002039E-4</v>
      </c>
    </row>
    <row r="190" spans="1:15" x14ac:dyDescent="0.25">
      <c r="A190" s="1">
        <v>36098</v>
      </c>
      <c r="B190" s="13">
        <v>0.1064709976201877</v>
      </c>
      <c r="C190" s="13">
        <v>8.9824997992254796E-2</v>
      </c>
      <c r="D190" s="13">
        <v>-5.2749998820945622E-3</v>
      </c>
      <c r="E190" s="13"/>
      <c r="F190" s="2">
        <f t="shared" si="6"/>
        <v>1.1064709976201876</v>
      </c>
      <c r="G190" s="2">
        <f t="shared" si="7"/>
        <v>1.0898249979922547</v>
      </c>
      <c r="H190" s="2">
        <f t="shared" si="8"/>
        <v>0.99472500011790543</v>
      </c>
      <c r="L190" s="1">
        <v>42338</v>
      </c>
      <c r="M190" s="13">
        <v>-2.3539999473839997E-3</v>
      </c>
      <c r="N190" s="13">
        <v>-4.4899998996406794E-3</v>
      </c>
      <c r="O190" s="13">
        <v>-2.6439999409019949E-3</v>
      </c>
    </row>
    <row r="191" spans="1:15" x14ac:dyDescent="0.25">
      <c r="A191" s="1">
        <v>36129</v>
      </c>
      <c r="B191" s="13">
        <v>2.2982999486289915E-2</v>
      </c>
      <c r="C191" s="13">
        <v>5.9465998670831327E-2</v>
      </c>
      <c r="D191" s="13">
        <v>5.6629998734220865E-3</v>
      </c>
      <c r="E191" s="13"/>
      <c r="F191" s="2">
        <f t="shared" si="6"/>
        <v>1.02298299948629</v>
      </c>
      <c r="G191" s="2">
        <f t="shared" si="7"/>
        <v>1.0594659986708312</v>
      </c>
      <c r="H191" s="2">
        <f t="shared" si="8"/>
        <v>1.0056629998734221</v>
      </c>
      <c r="L191" s="1">
        <v>42369</v>
      </c>
      <c r="M191" s="13">
        <v>-3.0675999314337971E-2</v>
      </c>
      <c r="N191" s="13">
        <v>-1.7163999616354703E-2</v>
      </c>
      <c r="O191" s="13">
        <v>-3.229999927803874E-3</v>
      </c>
    </row>
    <row r="192" spans="1:15" x14ac:dyDescent="0.25">
      <c r="A192" s="1">
        <v>36160</v>
      </c>
      <c r="B192" s="13">
        <v>2.4839999444782733E-2</v>
      </c>
      <c r="C192" s="13">
        <v>4.8590998913906509E-2</v>
      </c>
      <c r="D192" s="13">
        <v>3.0069999327883125E-3</v>
      </c>
      <c r="E192" s="13"/>
      <c r="F192" s="2">
        <f t="shared" si="6"/>
        <v>1.0248399994447828</v>
      </c>
      <c r="G192" s="2">
        <f t="shared" si="7"/>
        <v>1.0485909989139066</v>
      </c>
      <c r="H192" s="2">
        <f t="shared" si="8"/>
        <v>1.0030069999327884</v>
      </c>
      <c r="L192" s="1">
        <v>42398</v>
      </c>
      <c r="M192" s="13">
        <v>-1.1685999738797546E-2</v>
      </c>
      <c r="N192" s="13">
        <v>-5.955399866886437E-2</v>
      </c>
      <c r="O192" s="13">
        <v>1.3757999692484736E-2</v>
      </c>
    </row>
    <row r="193" spans="1:15" x14ac:dyDescent="0.25">
      <c r="A193" s="1">
        <v>36189</v>
      </c>
      <c r="B193" s="13">
        <v>3.8105999148264527E-2</v>
      </c>
      <c r="C193" s="13">
        <v>2.1302999523840845E-2</v>
      </c>
      <c r="D193" s="13">
        <v>7.1369998404756186E-3</v>
      </c>
      <c r="E193" s="13"/>
      <c r="F193" s="2">
        <f t="shared" si="6"/>
        <v>1.0381059991482646</v>
      </c>
      <c r="G193" s="2">
        <f t="shared" si="7"/>
        <v>1.0213029995238407</v>
      </c>
      <c r="H193" s="2">
        <f t="shared" si="8"/>
        <v>1.0071369998404756</v>
      </c>
      <c r="L193" s="1">
        <v>42429</v>
      </c>
      <c r="M193" s="13">
        <v>4.6789998954162E-3</v>
      </c>
      <c r="N193" s="13">
        <v>-6.8529998468235135E-3</v>
      </c>
      <c r="O193" s="13">
        <v>7.0959998413920406E-3</v>
      </c>
    </row>
    <row r="194" spans="1:15" x14ac:dyDescent="0.25">
      <c r="A194" s="1">
        <v>36217</v>
      </c>
      <c r="B194" s="13">
        <v>-6.0861998639628288E-2</v>
      </c>
      <c r="C194" s="13">
        <v>-2.6733999402448534E-2</v>
      </c>
      <c r="D194" s="13">
        <v>-1.7456999609805644E-2</v>
      </c>
      <c r="E194" s="13"/>
      <c r="F194" s="2">
        <f t="shared" si="6"/>
        <v>0.93913800136037173</v>
      </c>
      <c r="G194" s="2">
        <f t="shared" si="7"/>
        <v>0.97326600059755142</v>
      </c>
      <c r="H194" s="2">
        <f t="shared" si="8"/>
        <v>0.98254300039019438</v>
      </c>
      <c r="L194" s="1">
        <v>42460</v>
      </c>
      <c r="M194" s="13">
        <v>5.2842998818866907E-2</v>
      </c>
      <c r="N194" s="13">
        <v>6.85809984670952E-2</v>
      </c>
      <c r="O194" s="13">
        <v>9.1719997949898241E-3</v>
      </c>
    </row>
    <row r="195" spans="1:15" x14ac:dyDescent="0.25">
      <c r="A195" s="1">
        <v>36250</v>
      </c>
      <c r="B195" s="13">
        <v>4.7507998938113451E-2</v>
      </c>
      <c r="C195" s="13">
        <v>4.2779999043792483E-2</v>
      </c>
      <c r="D195" s="13">
        <v>5.5419998761266475E-3</v>
      </c>
      <c r="E195" s="13"/>
      <c r="F195" s="2">
        <f t="shared" si="6"/>
        <v>1.0475079989381135</v>
      </c>
      <c r="G195" s="2">
        <f t="shared" si="7"/>
        <v>1.0427799990437925</v>
      </c>
      <c r="H195" s="2">
        <f t="shared" si="8"/>
        <v>1.0055419998761266</v>
      </c>
      <c r="L195" s="1">
        <v>42489</v>
      </c>
      <c r="M195" s="13">
        <v>3.67709991781041E-2</v>
      </c>
      <c r="N195" s="13">
        <v>1.6327999635040759E-2</v>
      </c>
      <c r="O195" s="13">
        <v>3.8409999141469598E-3</v>
      </c>
    </row>
    <row r="196" spans="1:15" x14ac:dyDescent="0.25">
      <c r="A196" s="1">
        <v>36280</v>
      </c>
      <c r="B196" s="13">
        <v>6.4122998566739267E-2</v>
      </c>
      <c r="C196" s="13">
        <v>3.9511999116837976E-2</v>
      </c>
      <c r="D196" s="13">
        <v>3.1679999291896821E-3</v>
      </c>
      <c r="E196" s="13"/>
      <c r="F196" s="2">
        <f t="shared" si="6"/>
        <v>1.0641229985667393</v>
      </c>
      <c r="G196" s="2">
        <f t="shared" si="7"/>
        <v>1.039511999116838</v>
      </c>
      <c r="H196" s="2">
        <f t="shared" si="8"/>
        <v>1.0031679999291896</v>
      </c>
      <c r="L196" s="1">
        <v>42521</v>
      </c>
      <c r="M196" s="13">
        <v>9.961999777331948E-3</v>
      </c>
      <c r="N196" s="13">
        <v>6.376999857462943E-3</v>
      </c>
      <c r="O196" s="13">
        <v>2.559999942779541E-4</v>
      </c>
    </row>
    <row r="197" spans="1:15" x14ac:dyDescent="0.25">
      <c r="A197" s="1">
        <v>36311</v>
      </c>
      <c r="B197" s="13">
        <v>-2.3262999480031427E-2</v>
      </c>
      <c r="C197" s="13">
        <v>-3.4759999223053457E-2</v>
      </c>
      <c r="D197" s="13">
        <v>-8.7589998042210942E-3</v>
      </c>
      <c r="E197" s="13"/>
      <c r="F197" s="2">
        <f t="shared" si="6"/>
        <v>0.97673700051996859</v>
      </c>
      <c r="G197" s="2">
        <f t="shared" si="7"/>
        <v>0.96524000077694649</v>
      </c>
      <c r="H197" s="2">
        <f t="shared" si="8"/>
        <v>0.99124100019577888</v>
      </c>
      <c r="L197" s="1">
        <v>42551</v>
      </c>
      <c r="M197" s="13">
        <v>3.422999923489988E-3</v>
      </c>
      <c r="N197" s="13">
        <v>-1.0725999760255218E-2</v>
      </c>
      <c r="O197" s="13">
        <v>1.7967999598383903E-2</v>
      </c>
    </row>
    <row r="198" spans="1:15" x14ac:dyDescent="0.25">
      <c r="A198" s="1">
        <v>36341</v>
      </c>
      <c r="B198" s="13">
        <v>2.6523999407142403E-2</v>
      </c>
      <c r="C198" s="13">
        <v>4.7279998943209646E-2</v>
      </c>
      <c r="D198" s="13">
        <v>-3.1859999287873505E-3</v>
      </c>
      <c r="E198" s="13"/>
      <c r="F198" s="2">
        <f t="shared" si="6"/>
        <v>1.0265239994071425</v>
      </c>
      <c r="G198" s="2">
        <f t="shared" si="7"/>
        <v>1.0472799989432096</v>
      </c>
      <c r="H198" s="2">
        <f t="shared" si="8"/>
        <v>0.99681400007121268</v>
      </c>
      <c r="L198" s="1">
        <v>42580</v>
      </c>
      <c r="M198" s="13">
        <v>3.9062999126873908E-2</v>
      </c>
      <c r="N198" s="13">
        <v>4.2476999050565067E-2</v>
      </c>
      <c r="O198" s="13">
        <v>6.3219998586922883E-3</v>
      </c>
    </row>
    <row r="199" spans="1:15" x14ac:dyDescent="0.25">
      <c r="A199" s="1">
        <v>36371</v>
      </c>
      <c r="B199" s="13">
        <v>1.0908999756164849E-2</v>
      </c>
      <c r="C199" s="13">
        <v>-3.2869999265298247E-3</v>
      </c>
      <c r="D199" s="13">
        <v>-4.2569999048486353E-3</v>
      </c>
      <c r="E199" s="13"/>
      <c r="F199" s="2">
        <f t="shared" si="6"/>
        <v>1.0109089997561649</v>
      </c>
      <c r="G199" s="2">
        <f t="shared" si="7"/>
        <v>0.99671300007347019</v>
      </c>
      <c r="H199" s="2">
        <f t="shared" si="8"/>
        <v>0.99574300009515138</v>
      </c>
      <c r="L199" s="1">
        <v>42613</v>
      </c>
      <c r="M199" s="13">
        <v>2.6699999403208496E-3</v>
      </c>
      <c r="N199" s="13">
        <v>1.328999970294535E-3</v>
      </c>
      <c r="O199" s="13">
        <v>-1.1419999744743108E-3</v>
      </c>
    </row>
    <row r="200" spans="1:15" x14ac:dyDescent="0.25">
      <c r="A200" s="1">
        <v>36403</v>
      </c>
      <c r="B200" s="13">
        <v>-1.4554999674670398E-2</v>
      </c>
      <c r="C200" s="13">
        <v>-1.4069999685510993E-3</v>
      </c>
      <c r="D200" s="13">
        <v>-5.0899998862296344E-4</v>
      </c>
      <c r="E200" s="13"/>
      <c r="F200" s="2">
        <f t="shared" ref="F200:F263" si="9">1+B200</f>
        <v>0.98544500032532956</v>
      </c>
      <c r="G200" s="2">
        <f t="shared" ref="G200:G263" si="10">1+C200</f>
        <v>0.99859300003144891</v>
      </c>
      <c r="H200" s="2">
        <f t="shared" ref="H200:H263" si="11">1+D200</f>
        <v>0.99949100001137703</v>
      </c>
      <c r="L200" s="1">
        <v>42643</v>
      </c>
      <c r="M200" s="13">
        <v>1.2191999727487565E-2</v>
      </c>
      <c r="N200" s="13">
        <v>5.7449998715892433E-3</v>
      </c>
      <c r="O200" s="13">
        <v>-5.8899998683482413E-4</v>
      </c>
    </row>
    <row r="201" spans="1:15" x14ac:dyDescent="0.25">
      <c r="A201" s="1">
        <v>36433</v>
      </c>
      <c r="B201" s="13">
        <v>7.4999998323619361E-5</v>
      </c>
      <c r="C201" s="13">
        <v>-9.4359997890889648E-3</v>
      </c>
      <c r="D201" s="13">
        <v>1.1608999740518631E-2</v>
      </c>
      <c r="E201" s="13"/>
      <c r="F201" s="2">
        <f t="shared" si="9"/>
        <v>1.0000749999983236</v>
      </c>
      <c r="G201" s="2">
        <f t="shared" si="10"/>
        <v>0.99056400021091107</v>
      </c>
      <c r="H201" s="2">
        <f t="shared" si="11"/>
        <v>1.0116089997405187</v>
      </c>
      <c r="L201" s="1">
        <v>42674</v>
      </c>
      <c r="M201" s="13">
        <v>6.1779998619109393E-3</v>
      </c>
      <c r="N201" s="13">
        <v>-1.9065999573841693E-2</v>
      </c>
      <c r="O201" s="13">
        <v>-7.6489998290315275E-3</v>
      </c>
    </row>
    <row r="202" spans="1:15" x14ac:dyDescent="0.25">
      <c r="A202" s="1">
        <v>36462</v>
      </c>
      <c r="B202" s="13">
        <v>4.3692999023385345E-2</v>
      </c>
      <c r="C202" s="13">
        <v>5.155999884754419E-2</v>
      </c>
      <c r="D202" s="13">
        <v>3.6899999175220729E-3</v>
      </c>
      <c r="E202" s="13"/>
      <c r="F202" s="2">
        <f t="shared" si="9"/>
        <v>1.0436929990233854</v>
      </c>
      <c r="G202" s="2">
        <f t="shared" si="10"/>
        <v>1.0515599988475441</v>
      </c>
      <c r="H202" s="2">
        <f t="shared" si="11"/>
        <v>1.0036899999175222</v>
      </c>
      <c r="L202" s="1">
        <v>42704</v>
      </c>
      <c r="M202" s="13">
        <v>2.1939999509602785E-2</v>
      </c>
      <c r="N202" s="13">
        <v>1.4960999665595592E-2</v>
      </c>
      <c r="O202" s="13">
        <v>-2.3651999471336605E-2</v>
      </c>
    </row>
    <row r="203" spans="1:15" x14ac:dyDescent="0.25">
      <c r="A203" s="1">
        <v>36494</v>
      </c>
      <c r="B203" s="13">
        <v>3.8158999147079889E-2</v>
      </c>
      <c r="C203" s="13">
        <v>2.8133999371156099E-2</v>
      </c>
      <c r="D203" s="13">
        <v>-7.199999839067459E-5</v>
      </c>
      <c r="E203" s="13"/>
      <c r="F203" s="2">
        <f t="shared" si="9"/>
        <v>1.0381589991470799</v>
      </c>
      <c r="G203" s="2">
        <f t="shared" si="10"/>
        <v>1.028133999371156</v>
      </c>
      <c r="H203" s="2">
        <f t="shared" si="11"/>
        <v>0.99992800000160931</v>
      </c>
      <c r="L203" s="1">
        <v>42734</v>
      </c>
      <c r="M203" s="13">
        <v>1.6629999628290534E-2</v>
      </c>
      <c r="N203" s="13">
        <v>2.4296999456919731E-2</v>
      </c>
      <c r="O203" s="13">
        <v>1.4089999685063957E-3</v>
      </c>
    </row>
    <row r="204" spans="1:15" x14ac:dyDescent="0.25">
      <c r="A204" s="1">
        <v>36525</v>
      </c>
      <c r="B204" s="13">
        <v>0.12083299729917198</v>
      </c>
      <c r="C204" s="13">
        <v>8.0797998194023973E-2</v>
      </c>
      <c r="D204" s="13">
        <v>-4.8219998922199017E-3</v>
      </c>
      <c r="E204" s="13"/>
      <c r="F204" s="2">
        <f t="shared" si="9"/>
        <v>1.120832997299172</v>
      </c>
      <c r="G204" s="2">
        <f t="shared" si="10"/>
        <v>1.0807979981940239</v>
      </c>
      <c r="H204" s="2">
        <f t="shared" si="11"/>
        <v>0.99517800010778013</v>
      </c>
      <c r="L204" s="1">
        <v>42766</v>
      </c>
      <c r="M204" s="13">
        <v>8.4859998103231186E-3</v>
      </c>
      <c r="N204" s="13">
        <v>2.4373999455198643E-2</v>
      </c>
      <c r="O204" s="13">
        <v>1.962999956123531E-3</v>
      </c>
    </row>
    <row r="205" spans="1:15" x14ac:dyDescent="0.25">
      <c r="A205" s="1">
        <v>36556</v>
      </c>
      <c r="B205" s="13">
        <v>8.4729998106136926E-3</v>
      </c>
      <c r="C205" s="13">
        <v>-5.7731998709589241E-2</v>
      </c>
      <c r="D205" s="13">
        <v>-3.2739999268203974E-3</v>
      </c>
      <c r="E205" s="13"/>
      <c r="F205" s="2">
        <f t="shared" si="9"/>
        <v>1.0084729998106137</v>
      </c>
      <c r="G205" s="2">
        <f t="shared" si="10"/>
        <v>0.94226800129041077</v>
      </c>
      <c r="H205" s="2">
        <f t="shared" si="11"/>
        <v>0.99672600007317957</v>
      </c>
      <c r="L205" s="1">
        <v>42794</v>
      </c>
      <c r="M205" s="13">
        <v>2.1199999526143073E-3</v>
      </c>
      <c r="N205" s="13">
        <v>2.8226999369077386E-2</v>
      </c>
      <c r="O205" s="13">
        <v>6.720999849773944E-3</v>
      </c>
    </row>
    <row r="206" spans="1:15" x14ac:dyDescent="0.25">
      <c r="A206" s="1">
        <v>36585</v>
      </c>
      <c r="B206" s="13">
        <v>7.7177998274937279E-2</v>
      </c>
      <c r="C206" s="13">
        <v>2.7309999389573932E-3</v>
      </c>
      <c r="D206" s="13">
        <v>1.2093999729678034E-2</v>
      </c>
      <c r="E206" s="13"/>
      <c r="F206" s="2">
        <f t="shared" si="9"/>
        <v>1.0771779982749372</v>
      </c>
      <c r="G206" s="2">
        <f t="shared" si="10"/>
        <v>1.0027309999389573</v>
      </c>
      <c r="H206" s="2">
        <f t="shared" si="11"/>
        <v>1.0120939997296781</v>
      </c>
      <c r="L206" s="1">
        <v>42825</v>
      </c>
      <c r="M206" s="13">
        <v>1.3361999701336027E-2</v>
      </c>
      <c r="N206" s="13">
        <v>1.139099974539131E-2</v>
      </c>
      <c r="O206" s="13">
        <v>-5.2699998822063206E-4</v>
      </c>
    </row>
    <row r="207" spans="1:15" x14ac:dyDescent="0.25">
      <c r="A207" s="1">
        <v>36616</v>
      </c>
      <c r="B207" s="13">
        <v>3.8248999145068227E-2</v>
      </c>
      <c r="C207" s="13">
        <v>6.9876998438127336E-2</v>
      </c>
      <c r="D207" s="13">
        <v>1.3173999705538153E-2</v>
      </c>
      <c r="E207" s="13"/>
      <c r="F207" s="2">
        <f t="shared" si="9"/>
        <v>1.0382489991450683</v>
      </c>
      <c r="G207" s="2">
        <f t="shared" si="10"/>
        <v>1.0698769984381273</v>
      </c>
      <c r="H207" s="2">
        <f t="shared" si="11"/>
        <v>1.0131739997055382</v>
      </c>
      <c r="L207" s="1">
        <v>42853</v>
      </c>
      <c r="M207" s="13">
        <v>4.3959999017417432E-3</v>
      </c>
      <c r="N207" s="13">
        <v>1.5272999658621849E-2</v>
      </c>
      <c r="O207" s="13">
        <v>7.7189998274669056E-3</v>
      </c>
    </row>
    <row r="208" spans="1:15" x14ac:dyDescent="0.25">
      <c r="A208" s="1">
        <v>36644</v>
      </c>
      <c r="B208" s="13">
        <v>-1.1752999737299978E-2</v>
      </c>
      <c r="C208" s="13">
        <v>-4.197699906174094E-2</v>
      </c>
      <c r="D208" s="13">
        <v>-2.8629999360069631E-3</v>
      </c>
      <c r="E208" s="13"/>
      <c r="F208" s="2">
        <f t="shared" si="9"/>
        <v>0.98824700026270007</v>
      </c>
      <c r="G208" s="2">
        <f t="shared" si="10"/>
        <v>0.95802300093825909</v>
      </c>
      <c r="H208" s="2">
        <f t="shared" si="11"/>
        <v>0.99713700006399308</v>
      </c>
      <c r="L208" s="1">
        <v>42886</v>
      </c>
      <c r="M208" s="13">
        <v>-1.3250999703817068E-2</v>
      </c>
      <c r="N208" s="13">
        <v>2.1854999511502684E-2</v>
      </c>
      <c r="O208" s="13">
        <v>7.6949998280033466E-3</v>
      </c>
    </row>
    <row r="209" spans="1:15" x14ac:dyDescent="0.25">
      <c r="A209" s="1">
        <v>36677</v>
      </c>
      <c r="B209" s="13">
        <v>-9.3749997904524207E-3</v>
      </c>
      <c r="C209" s="13">
        <v>-2.4270999457500872E-2</v>
      </c>
      <c r="D209" s="13">
        <v>-4.5899998974055056E-4</v>
      </c>
      <c r="E209" s="13"/>
      <c r="F209" s="2">
        <f t="shared" si="9"/>
        <v>0.99062500020954758</v>
      </c>
      <c r="G209" s="2">
        <f t="shared" si="10"/>
        <v>0.97572900054249911</v>
      </c>
      <c r="H209" s="2">
        <f t="shared" si="11"/>
        <v>0.99954100001025947</v>
      </c>
      <c r="L209" s="1">
        <v>42916</v>
      </c>
      <c r="M209" s="13">
        <v>-7.5519998311996458E-3</v>
      </c>
      <c r="N209" s="13">
        <v>4.2239999055862423E-3</v>
      </c>
      <c r="O209" s="13">
        <v>-1.0029999775812029E-3</v>
      </c>
    </row>
    <row r="210" spans="1:15" x14ac:dyDescent="0.25">
      <c r="A210" s="1">
        <v>36707</v>
      </c>
      <c r="B210" s="13">
        <v>0.10370699768196791</v>
      </c>
      <c r="C210" s="13">
        <v>3.3912999241985382E-2</v>
      </c>
      <c r="D210" s="13">
        <v>2.0804999534972009E-2</v>
      </c>
      <c r="E210" s="13"/>
      <c r="F210" s="2">
        <f t="shared" si="9"/>
        <v>1.103706997681968</v>
      </c>
      <c r="G210" s="2">
        <f t="shared" si="10"/>
        <v>1.0339129992419853</v>
      </c>
      <c r="H210" s="2">
        <f t="shared" si="11"/>
        <v>1.0208049995349719</v>
      </c>
      <c r="L210" s="1">
        <v>42947</v>
      </c>
      <c r="M210" s="13">
        <v>-6.0999998636543753E-4</v>
      </c>
      <c r="N210" s="13">
        <v>2.4251999457925555E-2</v>
      </c>
      <c r="O210" s="13">
        <v>4.3039999037981034E-3</v>
      </c>
    </row>
    <row r="211" spans="1:15" x14ac:dyDescent="0.25">
      <c r="A211" s="1">
        <v>36738</v>
      </c>
      <c r="B211" s="13">
        <v>2.1053999529406429E-2</v>
      </c>
      <c r="C211" s="13">
        <v>-2.8346999366395179E-2</v>
      </c>
      <c r="D211" s="13">
        <v>9.0769997971132388E-3</v>
      </c>
      <c r="E211" s="13"/>
      <c r="F211" s="2">
        <f t="shared" si="9"/>
        <v>1.0210539995294063</v>
      </c>
      <c r="G211" s="2">
        <f t="shared" si="10"/>
        <v>0.97165300063360482</v>
      </c>
      <c r="H211" s="2">
        <f t="shared" si="11"/>
        <v>1.0090769997971132</v>
      </c>
      <c r="L211" s="1">
        <v>42978</v>
      </c>
      <c r="M211" s="13">
        <v>6.678999850712717E-3</v>
      </c>
      <c r="N211" s="13">
        <v>1.9029999574646354E-3</v>
      </c>
      <c r="O211" s="13">
        <v>8.9649997996166346E-3</v>
      </c>
    </row>
    <row r="212" spans="1:15" x14ac:dyDescent="0.25">
      <c r="A212" s="1">
        <v>36769</v>
      </c>
      <c r="B212" s="13">
        <v>8.1845998170599343E-2</v>
      </c>
      <c r="C212" s="13">
        <v>3.2994999262504279E-2</v>
      </c>
      <c r="D212" s="13">
        <v>1.4493999676033854E-2</v>
      </c>
      <c r="E212" s="13"/>
      <c r="F212" s="2">
        <f t="shared" si="9"/>
        <v>1.0818459981705995</v>
      </c>
      <c r="G212" s="2">
        <f t="shared" si="10"/>
        <v>1.0329949992625043</v>
      </c>
      <c r="H212" s="2">
        <f t="shared" si="11"/>
        <v>1.0144939996760338</v>
      </c>
      <c r="L212" s="1">
        <v>43007</v>
      </c>
      <c r="M212" s="13">
        <v>3.0570999316684902E-2</v>
      </c>
      <c r="N212" s="13">
        <v>2.2838999489508571E-2</v>
      </c>
      <c r="O212" s="13">
        <v>-4.7599998936057085E-3</v>
      </c>
    </row>
    <row r="213" spans="1:15" x14ac:dyDescent="0.25">
      <c r="A213" s="1">
        <v>36798</v>
      </c>
      <c r="B213" s="13">
        <v>-7.6185998297110202E-2</v>
      </c>
      <c r="C213" s="13">
        <v>-5.3137998812273143E-2</v>
      </c>
      <c r="D213" s="13">
        <v>6.2869998594745997E-3</v>
      </c>
      <c r="E213" s="13"/>
      <c r="F213" s="2">
        <f t="shared" si="9"/>
        <v>0.92381400170288974</v>
      </c>
      <c r="G213" s="2">
        <f t="shared" si="10"/>
        <v>0.9468620011877269</v>
      </c>
      <c r="H213" s="2">
        <f t="shared" si="11"/>
        <v>1.0062869998594746</v>
      </c>
      <c r="L213" s="1">
        <v>43039</v>
      </c>
      <c r="M213" s="13">
        <v>2.7315999389439818E-2</v>
      </c>
      <c r="N213" s="13">
        <v>1.9142999572120605E-2</v>
      </c>
      <c r="O213" s="13">
        <v>5.7899998705834149E-4</v>
      </c>
    </row>
    <row r="214" spans="1:15" x14ac:dyDescent="0.25">
      <c r="A214" s="1">
        <v>36830</v>
      </c>
      <c r="B214" s="13">
        <v>-7.0792998417653144E-2</v>
      </c>
      <c r="C214" s="13">
        <v>-1.7103999617695806E-2</v>
      </c>
      <c r="D214" s="13">
        <v>6.6169998520985238E-3</v>
      </c>
      <c r="E214" s="13"/>
      <c r="F214" s="2">
        <f t="shared" si="9"/>
        <v>0.92920700158234681</v>
      </c>
      <c r="G214" s="2">
        <f t="shared" si="10"/>
        <v>0.98289600038230418</v>
      </c>
      <c r="H214" s="2">
        <f t="shared" si="11"/>
        <v>1.0066169998520986</v>
      </c>
      <c r="L214" s="1">
        <v>43069</v>
      </c>
      <c r="M214" s="13">
        <v>4.7209998944774271E-3</v>
      </c>
      <c r="N214" s="13">
        <v>2.2161999504640699E-2</v>
      </c>
      <c r="O214" s="13">
        <v>-1.2849999712780118E-3</v>
      </c>
    </row>
    <row r="215" spans="1:15" x14ac:dyDescent="0.25">
      <c r="A215" s="1">
        <v>36860</v>
      </c>
      <c r="B215" s="13">
        <v>-8.3957998123392455E-2</v>
      </c>
      <c r="C215" s="13">
        <v>-6.0691998643428093E-2</v>
      </c>
      <c r="D215" s="13">
        <v>1.6350999634526669E-2</v>
      </c>
      <c r="E215" s="13"/>
      <c r="F215" s="2">
        <f t="shared" si="9"/>
        <v>0.91604200187660756</v>
      </c>
      <c r="G215" s="2">
        <f t="shared" si="10"/>
        <v>0.93930800135657189</v>
      </c>
      <c r="H215" s="2">
        <f t="shared" si="11"/>
        <v>1.0163509996345266</v>
      </c>
      <c r="L215" s="1">
        <v>43098</v>
      </c>
      <c r="M215" s="13">
        <v>1.1852999735064805E-2</v>
      </c>
      <c r="N215" s="13">
        <v>1.3844999690540136E-2</v>
      </c>
      <c r="O215" s="13">
        <v>4.5899998974055058E-3</v>
      </c>
    </row>
    <row r="216" spans="1:15" x14ac:dyDescent="0.25">
      <c r="A216" s="1">
        <v>36889</v>
      </c>
      <c r="B216" s="13">
        <v>1.4350999679230154E-2</v>
      </c>
      <c r="C216" s="13">
        <v>1.5905999644473194E-2</v>
      </c>
      <c r="D216" s="13">
        <v>1.854999958537519E-2</v>
      </c>
      <c r="E216" s="13"/>
      <c r="F216" s="2">
        <f t="shared" si="9"/>
        <v>1.0143509996792301</v>
      </c>
      <c r="G216" s="2">
        <f t="shared" si="10"/>
        <v>1.0159059996444733</v>
      </c>
      <c r="H216" s="2">
        <f t="shared" si="11"/>
        <v>1.0185499995853753</v>
      </c>
      <c r="L216" s="1">
        <v>43131</v>
      </c>
      <c r="M216" s="13">
        <v>-1.3949999688193201E-2</v>
      </c>
      <c r="N216" s="13">
        <v>5.3039998814463619E-2</v>
      </c>
      <c r="O216" s="13">
        <v>-1.1517999742552637E-2</v>
      </c>
    </row>
    <row r="217" spans="1:15" x14ac:dyDescent="0.25">
      <c r="A217" s="1">
        <v>36922</v>
      </c>
      <c r="B217" s="13">
        <v>4.4078999014757571E-2</v>
      </c>
      <c r="C217" s="13">
        <v>1.9385999566689134E-2</v>
      </c>
      <c r="D217" s="13">
        <v>1.6353999634459614E-2</v>
      </c>
      <c r="E217" s="13"/>
      <c r="F217" s="2">
        <f t="shared" si="9"/>
        <v>1.0440789990147576</v>
      </c>
      <c r="G217" s="2">
        <f t="shared" si="10"/>
        <v>1.0193859995666892</v>
      </c>
      <c r="H217" s="2">
        <f t="shared" si="11"/>
        <v>1.0163539996344597</v>
      </c>
      <c r="L217" s="1">
        <v>43159</v>
      </c>
      <c r="M217" s="13">
        <v>-3.0155999325960876E-2</v>
      </c>
      <c r="N217" s="13">
        <v>-4.1012999083288017E-2</v>
      </c>
      <c r="O217" s="13">
        <v>-9.4769997881725427E-3</v>
      </c>
    </row>
    <row r="218" spans="1:15" x14ac:dyDescent="0.25">
      <c r="A218" s="1">
        <v>36950</v>
      </c>
      <c r="B218" s="13">
        <v>-0.13265699703488501</v>
      </c>
      <c r="C218" s="13">
        <v>-8.4337998114898796E-2</v>
      </c>
      <c r="D218" s="13">
        <v>8.7109998052939779E-3</v>
      </c>
      <c r="E218" s="13"/>
      <c r="F218" s="2">
        <f t="shared" si="9"/>
        <v>0.86734300296511502</v>
      </c>
      <c r="G218" s="2">
        <f t="shared" si="10"/>
        <v>0.91566200188510116</v>
      </c>
      <c r="H218" s="2">
        <f t="shared" si="11"/>
        <v>1.0087109998052939</v>
      </c>
      <c r="L218" s="1">
        <v>43189</v>
      </c>
      <c r="M218" s="13">
        <v>-1.5829999646171926E-3</v>
      </c>
      <c r="N218" s="13">
        <v>-2.1088999528624121E-2</v>
      </c>
      <c r="O218" s="13">
        <v>6.4129998566582799E-3</v>
      </c>
    </row>
    <row r="219" spans="1:15" x14ac:dyDescent="0.25">
      <c r="A219" s="1">
        <v>36980</v>
      </c>
      <c r="B219" s="13">
        <v>-5.6210998743586246E-2</v>
      </c>
      <c r="C219" s="13">
        <v>-6.5557998534664513E-2</v>
      </c>
      <c r="D219" s="13">
        <v>5.0199998877942563E-3</v>
      </c>
      <c r="E219" s="13"/>
      <c r="F219" s="2">
        <f t="shared" si="9"/>
        <v>0.94378900125641374</v>
      </c>
      <c r="G219" s="2">
        <f t="shared" si="10"/>
        <v>0.93444200146533551</v>
      </c>
      <c r="H219" s="2">
        <f t="shared" si="11"/>
        <v>1.0050199998877942</v>
      </c>
      <c r="L219" s="1">
        <v>43220</v>
      </c>
      <c r="M219" s="13">
        <v>1.8211999592930076E-2</v>
      </c>
      <c r="N219" s="13">
        <v>1.2018999731354415E-2</v>
      </c>
      <c r="O219" s="13">
        <v>-7.4389998337253925E-3</v>
      </c>
    </row>
    <row r="220" spans="1:15" x14ac:dyDescent="0.25">
      <c r="A220" s="1">
        <v>37011</v>
      </c>
      <c r="B220" s="13">
        <v>4.5012998993881045E-2</v>
      </c>
      <c r="C220" s="13">
        <v>7.4176998342014855E-2</v>
      </c>
      <c r="D220" s="13">
        <v>-4.1499999072402713E-3</v>
      </c>
      <c r="E220" s="13"/>
      <c r="F220" s="2">
        <f t="shared" si="9"/>
        <v>1.045012998993881</v>
      </c>
      <c r="G220" s="2">
        <f t="shared" si="10"/>
        <v>1.0741769983420149</v>
      </c>
      <c r="H220" s="2">
        <f t="shared" si="11"/>
        <v>0.9958500000927597</v>
      </c>
      <c r="L220" s="1">
        <v>43251</v>
      </c>
      <c r="M220" s="13">
        <v>3.1151999303698542E-2</v>
      </c>
      <c r="N220" s="13">
        <v>6.9239998452365397E-3</v>
      </c>
      <c r="O220" s="13">
        <v>7.1349998405203221E-3</v>
      </c>
    </row>
    <row r="221" spans="1:15" x14ac:dyDescent="0.25">
      <c r="A221" s="1">
        <v>37042</v>
      </c>
      <c r="B221" s="13">
        <v>2.8316999367065727E-2</v>
      </c>
      <c r="C221" s="13">
        <v>-1.2396999722905457E-2</v>
      </c>
      <c r="D221" s="13">
        <v>6.031999865174293E-3</v>
      </c>
      <c r="E221" s="13"/>
      <c r="F221" s="2">
        <f t="shared" si="9"/>
        <v>1.0283169993670658</v>
      </c>
      <c r="G221" s="2">
        <f t="shared" si="10"/>
        <v>0.98760300027709458</v>
      </c>
      <c r="H221" s="2">
        <f t="shared" si="11"/>
        <v>1.0060319998651743</v>
      </c>
      <c r="L221" s="1">
        <v>43280</v>
      </c>
      <c r="M221" s="13">
        <v>1.6933999621495603E-2</v>
      </c>
      <c r="N221" s="13">
        <v>-1.029999976977706E-4</v>
      </c>
      <c r="O221" s="13">
        <v>-1.2299999725073575E-3</v>
      </c>
    </row>
    <row r="222" spans="1:15" x14ac:dyDescent="0.25">
      <c r="A222" s="1">
        <v>37071</v>
      </c>
      <c r="B222" s="13">
        <v>-4.9978998882882292E-2</v>
      </c>
      <c r="C222" s="13">
        <v>-3.0975999307632444E-2</v>
      </c>
      <c r="D222" s="13">
        <v>3.7779999155551198E-3</v>
      </c>
      <c r="E222" s="13"/>
      <c r="F222" s="2">
        <f t="shared" si="9"/>
        <v>0.95002100111711774</v>
      </c>
      <c r="G222" s="2">
        <f t="shared" si="10"/>
        <v>0.9690240006923676</v>
      </c>
      <c r="H222" s="2">
        <f t="shared" si="11"/>
        <v>1.0037779999155552</v>
      </c>
      <c r="L222" s="1">
        <v>43312</v>
      </c>
      <c r="M222" s="13">
        <v>1.1499999742954969E-2</v>
      </c>
      <c r="N222" s="13">
        <v>3.150099929589778E-2</v>
      </c>
      <c r="O222" s="13">
        <v>2.3799999468028548E-4</v>
      </c>
    </row>
    <row r="223" spans="1:15" x14ac:dyDescent="0.25">
      <c r="A223" s="1">
        <v>37103</v>
      </c>
      <c r="B223" s="13">
        <v>-5.4239998787641523E-3</v>
      </c>
      <c r="C223" s="13">
        <v>-1.31769997054711E-2</v>
      </c>
      <c r="D223" s="13">
        <v>2.235699950028211E-2</v>
      </c>
      <c r="E223" s="13"/>
      <c r="F223" s="2">
        <f t="shared" si="9"/>
        <v>0.99457600012123581</v>
      </c>
      <c r="G223" s="2">
        <f t="shared" si="10"/>
        <v>0.98682300029452885</v>
      </c>
      <c r="H223" s="2">
        <f t="shared" si="11"/>
        <v>1.0223569995002821</v>
      </c>
      <c r="L223" s="1">
        <v>43343</v>
      </c>
      <c r="M223" s="13">
        <v>-8.1129998186603193E-3</v>
      </c>
      <c r="N223" s="13">
        <v>1.2836999713070691E-2</v>
      </c>
      <c r="O223" s="13">
        <v>6.4359998561441889E-3</v>
      </c>
    </row>
    <row r="224" spans="1:15" x14ac:dyDescent="0.25">
      <c r="A224" s="1">
        <v>37134</v>
      </c>
      <c r="B224" s="13">
        <v>-3.6552999182976782E-2</v>
      </c>
      <c r="C224" s="13">
        <v>-4.7865998930111529E-2</v>
      </c>
      <c r="D224" s="13">
        <v>1.1450999744050205E-2</v>
      </c>
      <c r="E224" s="13"/>
      <c r="F224" s="2">
        <f t="shared" si="9"/>
        <v>0.96344700081702317</v>
      </c>
      <c r="G224" s="2">
        <f t="shared" si="10"/>
        <v>0.95213400106988844</v>
      </c>
      <c r="H224" s="2">
        <f t="shared" si="11"/>
        <v>1.0114509997440502</v>
      </c>
      <c r="L224" s="1">
        <v>43371</v>
      </c>
      <c r="M224" s="13">
        <v>-8.9029998010024432E-3</v>
      </c>
      <c r="N224" s="13">
        <v>5.9579998668283221E-3</v>
      </c>
      <c r="O224" s="13">
        <v>-6.4389998560771345E-3</v>
      </c>
    </row>
    <row r="225" spans="1:15" x14ac:dyDescent="0.25">
      <c r="A225" s="1">
        <v>37162</v>
      </c>
      <c r="B225" s="13">
        <v>-7.3763998351246127E-2</v>
      </c>
      <c r="C225" s="13">
        <v>-8.8157998029515142E-2</v>
      </c>
      <c r="D225" s="13">
        <v>1.1652999739535153E-2</v>
      </c>
      <c r="E225" s="13"/>
      <c r="F225" s="2">
        <f t="shared" si="9"/>
        <v>0.92623600164875386</v>
      </c>
      <c r="G225" s="2">
        <f t="shared" si="10"/>
        <v>0.91184200197048482</v>
      </c>
      <c r="H225" s="2">
        <f t="shared" si="11"/>
        <v>1.0116529997395352</v>
      </c>
      <c r="L225" s="1">
        <v>43404</v>
      </c>
      <c r="M225" s="13">
        <v>-6.274299859758467E-2</v>
      </c>
      <c r="N225" s="13">
        <v>-7.3205998363718383E-2</v>
      </c>
      <c r="O225" s="13">
        <v>-7.9009998233988878E-3</v>
      </c>
    </row>
    <row r="226" spans="1:15" x14ac:dyDescent="0.25">
      <c r="A226" s="1">
        <v>37195</v>
      </c>
      <c r="B226" s="13">
        <v>7.8049998255446552E-3</v>
      </c>
      <c r="C226" s="13">
        <v>1.9312999568320811E-2</v>
      </c>
      <c r="D226" s="13">
        <v>2.0925999532267453E-2</v>
      </c>
      <c r="E226" s="13"/>
      <c r="F226" s="2">
        <f t="shared" si="9"/>
        <v>1.0078049998255447</v>
      </c>
      <c r="G226" s="2">
        <f t="shared" si="10"/>
        <v>1.0193129995683208</v>
      </c>
      <c r="H226" s="2">
        <f t="shared" si="11"/>
        <v>1.0209259995322675</v>
      </c>
      <c r="L226" s="1">
        <v>43434</v>
      </c>
      <c r="M226" s="13">
        <v>1.3851999690383672E-2</v>
      </c>
      <c r="N226" s="13">
        <v>1.1862999734841286E-2</v>
      </c>
      <c r="O226" s="13">
        <v>5.9669998666271569E-3</v>
      </c>
    </row>
    <row r="227" spans="1:15" x14ac:dyDescent="0.25">
      <c r="A227" s="1">
        <v>37225</v>
      </c>
      <c r="B227" s="13">
        <v>7.9555998221784829E-2</v>
      </c>
      <c r="C227" s="13">
        <v>5.9385998672619462E-2</v>
      </c>
      <c r="D227" s="13">
        <v>-1.3786999691836537E-2</v>
      </c>
      <c r="E227" s="13"/>
      <c r="F227" s="2">
        <f t="shared" si="9"/>
        <v>1.0795559982217848</v>
      </c>
      <c r="G227" s="2">
        <f t="shared" si="10"/>
        <v>1.0593859986726195</v>
      </c>
      <c r="H227" s="2">
        <f t="shared" si="11"/>
        <v>0.9862130003081635</v>
      </c>
      <c r="L227" s="1">
        <v>43465</v>
      </c>
      <c r="M227" s="13">
        <v>-5.4079998791217811E-2</v>
      </c>
      <c r="N227" s="13">
        <v>-7.5635998309403665E-2</v>
      </c>
      <c r="O227" s="13">
        <v>1.8370999589376151E-2</v>
      </c>
    </row>
    <row r="228" spans="1:15" x14ac:dyDescent="0.25">
      <c r="A228" s="1">
        <v>37256</v>
      </c>
      <c r="B228" s="13">
        <v>3.752899916116148E-2</v>
      </c>
      <c r="C228" s="13">
        <v>6.4239998564124103E-3</v>
      </c>
      <c r="D228" s="13">
        <v>-6.3499998580664394E-3</v>
      </c>
      <c r="E228" s="13"/>
      <c r="F228" s="2">
        <f t="shared" si="9"/>
        <v>1.0375289991611614</v>
      </c>
      <c r="G228" s="2">
        <f t="shared" si="10"/>
        <v>1.0064239998564124</v>
      </c>
      <c r="H228" s="2">
        <f t="shared" si="11"/>
        <v>0.99365000014193361</v>
      </c>
      <c r="L228" s="1">
        <v>43496</v>
      </c>
      <c r="M228" s="13">
        <v>8.735199804753066E-2</v>
      </c>
      <c r="N228" s="13">
        <v>7.8162998252920807E-2</v>
      </c>
      <c r="O228" s="13">
        <v>1.06219997625798E-2</v>
      </c>
    </row>
    <row r="229" spans="1:15" x14ac:dyDescent="0.25">
      <c r="A229" s="1">
        <v>37287</v>
      </c>
      <c r="B229" s="13">
        <v>-4.362999902479351E-3</v>
      </c>
      <c r="C229" s="13">
        <v>-3.0197999325022103E-2</v>
      </c>
      <c r="D229" s="13">
        <v>8.0949998190626496E-3</v>
      </c>
      <c r="E229" s="13"/>
      <c r="F229" s="2">
        <f t="shared" si="9"/>
        <v>0.99563700009752065</v>
      </c>
      <c r="G229" s="2">
        <f t="shared" si="10"/>
        <v>0.9698020006749779</v>
      </c>
      <c r="H229" s="2">
        <f t="shared" si="11"/>
        <v>1.0080949998190627</v>
      </c>
      <c r="L229" s="1">
        <v>43524</v>
      </c>
      <c r="M229" s="13">
        <v>3.1480999296344812E-2</v>
      </c>
      <c r="N229" s="13">
        <v>3.0568999316729607E-2</v>
      </c>
      <c r="O229" s="13">
        <v>-5.7999998703598982E-4</v>
      </c>
    </row>
    <row r="230" spans="1:15" x14ac:dyDescent="0.25">
      <c r="A230" s="1">
        <v>37315</v>
      </c>
      <c r="B230" s="13">
        <v>-3.7099999170750383E-4</v>
      </c>
      <c r="C230" s="13">
        <v>-8.5099998097866777E-3</v>
      </c>
      <c r="D230" s="13">
        <v>9.6909997833892706E-3</v>
      </c>
      <c r="E230" s="13"/>
      <c r="F230" s="2">
        <f t="shared" si="9"/>
        <v>0.99962900000829247</v>
      </c>
      <c r="G230" s="2">
        <f t="shared" si="10"/>
        <v>0.99149000019021327</v>
      </c>
      <c r="H230" s="2">
        <f t="shared" si="11"/>
        <v>1.0096909997833892</v>
      </c>
      <c r="L230" s="1">
        <v>43553</v>
      </c>
      <c r="M230" s="13">
        <v>1.0133999773487449E-2</v>
      </c>
      <c r="N230" s="13">
        <v>1.3850999690406025E-2</v>
      </c>
      <c r="O230" s="13">
        <v>1.9199999570846556E-2</v>
      </c>
    </row>
    <row r="231" spans="1:15" x14ac:dyDescent="0.25">
      <c r="A231" s="1">
        <v>37344</v>
      </c>
      <c r="B231" s="13">
        <v>3.0146999326162039E-2</v>
      </c>
      <c r="C231" s="13">
        <v>4.4410999007336791E-2</v>
      </c>
      <c r="D231" s="13">
        <v>-1.6635999628156425E-2</v>
      </c>
      <c r="E231" s="13"/>
      <c r="F231" s="2">
        <f t="shared" si="9"/>
        <v>1.030146999326162</v>
      </c>
      <c r="G231" s="2">
        <f t="shared" si="10"/>
        <v>1.0444109990073367</v>
      </c>
      <c r="H231" s="2">
        <f t="shared" si="11"/>
        <v>0.98336400037184357</v>
      </c>
      <c r="L231" s="1">
        <v>43585</v>
      </c>
      <c r="M231" s="13">
        <v>3.2207999280095101E-2</v>
      </c>
      <c r="N231" s="13">
        <v>3.5949999196454883E-2</v>
      </c>
      <c r="O231" s="13">
        <v>2.559999942779541E-4</v>
      </c>
    </row>
    <row r="232" spans="1:15" x14ac:dyDescent="0.25">
      <c r="A232" s="1">
        <v>37376</v>
      </c>
      <c r="B232" s="13">
        <v>-2.33679994776845E-2</v>
      </c>
      <c r="C232" s="13">
        <v>-3.3610999248735604E-2</v>
      </c>
      <c r="D232" s="13">
        <v>1.9391999566555025E-2</v>
      </c>
      <c r="E232" s="13"/>
      <c r="F232" s="2">
        <f t="shared" si="9"/>
        <v>0.97663200052231547</v>
      </c>
      <c r="G232" s="2">
        <f t="shared" si="10"/>
        <v>0.96638900075126444</v>
      </c>
      <c r="H232" s="2">
        <f t="shared" si="11"/>
        <v>1.019391999566555</v>
      </c>
      <c r="L232" s="1">
        <v>43616</v>
      </c>
      <c r="M232" s="13">
        <v>-3.0639999315142632E-2</v>
      </c>
      <c r="N232" s="13">
        <v>-5.6938998727314179E-2</v>
      </c>
      <c r="O232" s="13">
        <v>1.7751999603211877E-2</v>
      </c>
    </row>
    <row r="233" spans="1:15" x14ac:dyDescent="0.25">
      <c r="A233" s="1">
        <v>37407</v>
      </c>
      <c r="B233" s="13">
        <v>4.3499999027699228E-4</v>
      </c>
      <c r="C233" s="13">
        <v>2.2959999486804007E-3</v>
      </c>
      <c r="D233" s="13">
        <v>8.4969998100772499E-3</v>
      </c>
      <c r="E233" s="13"/>
      <c r="F233" s="2">
        <f t="shared" si="9"/>
        <v>1.0004349999902771</v>
      </c>
      <c r="G233" s="2">
        <f t="shared" si="10"/>
        <v>1.0022959999486805</v>
      </c>
      <c r="H233" s="2">
        <f t="shared" si="11"/>
        <v>1.0084969998100772</v>
      </c>
      <c r="L233" s="1">
        <v>43644</v>
      </c>
      <c r="M233" s="13">
        <v>2.526099943537265E-2</v>
      </c>
      <c r="N233" s="13">
        <v>6.633299851734191E-2</v>
      </c>
      <c r="O233" s="13">
        <v>1.255599971935153E-2</v>
      </c>
    </row>
    <row r="234" spans="1:15" x14ac:dyDescent="0.25">
      <c r="A234" s="1">
        <v>37435</v>
      </c>
      <c r="B234" s="13">
        <v>-6.4552998557128011E-2</v>
      </c>
      <c r="C234" s="13">
        <v>-6.042499864939601E-2</v>
      </c>
      <c r="D234" s="13">
        <v>8.6469998067244883E-3</v>
      </c>
      <c r="E234" s="13"/>
      <c r="F234" s="2">
        <f t="shared" si="9"/>
        <v>0.93544700144287196</v>
      </c>
      <c r="G234" s="2">
        <f t="shared" si="10"/>
        <v>0.93957500135060401</v>
      </c>
      <c r="H234" s="2">
        <f t="shared" si="11"/>
        <v>1.0086469998067245</v>
      </c>
      <c r="L234" s="1">
        <v>43677</v>
      </c>
      <c r="M234" s="13">
        <v>3.4329999232664702E-3</v>
      </c>
      <c r="N234" s="13">
        <v>5.2469998827204111E-3</v>
      </c>
      <c r="O234" s="13">
        <v>2.2009999508038162E-3</v>
      </c>
    </row>
    <row r="235" spans="1:15" x14ac:dyDescent="0.25">
      <c r="A235" s="1">
        <v>37468</v>
      </c>
      <c r="B235" s="13">
        <v>-7.4676998330838976E-2</v>
      </c>
      <c r="C235" s="13">
        <v>-8.4195998118072754E-2</v>
      </c>
      <c r="D235" s="13">
        <v>1.2065999730303882E-2</v>
      </c>
      <c r="E235" s="13"/>
      <c r="F235" s="2">
        <f t="shared" si="9"/>
        <v>0.92532300166916104</v>
      </c>
      <c r="G235" s="2">
        <f t="shared" si="10"/>
        <v>0.91580400188192723</v>
      </c>
      <c r="H235" s="2">
        <f t="shared" si="11"/>
        <v>1.0120659997303039</v>
      </c>
      <c r="L235" s="1">
        <v>43707</v>
      </c>
      <c r="M235" s="13">
        <v>4.3589999025687573E-3</v>
      </c>
      <c r="N235" s="13">
        <v>-1.997499955352396E-2</v>
      </c>
      <c r="O235" s="13">
        <v>2.5912999420799315E-2</v>
      </c>
    </row>
    <row r="236" spans="1:15" x14ac:dyDescent="0.25">
      <c r="A236" s="1">
        <v>37498</v>
      </c>
      <c r="B236" s="13">
        <v>2.2149999504908918E-3</v>
      </c>
      <c r="C236" s="13">
        <v>2.1429999521002173E-3</v>
      </c>
      <c r="D236" s="13">
        <v>1.688399962261319E-2</v>
      </c>
      <c r="E236" s="13"/>
      <c r="F236" s="2">
        <f t="shared" si="9"/>
        <v>1.0022149999504908</v>
      </c>
      <c r="G236" s="2">
        <f t="shared" si="10"/>
        <v>1.0021429999521003</v>
      </c>
      <c r="H236" s="2">
        <f t="shared" si="11"/>
        <v>1.0168839996226131</v>
      </c>
      <c r="L236" s="1">
        <v>43738</v>
      </c>
      <c r="M236" s="13">
        <v>1.6910999622009697E-2</v>
      </c>
      <c r="N236" s="13">
        <v>2.1741999514028429E-2</v>
      </c>
      <c r="O236" s="13">
        <v>-5.3249998809769749E-3</v>
      </c>
    </row>
    <row r="237" spans="1:15" x14ac:dyDescent="0.25">
      <c r="A237" s="1">
        <v>37529</v>
      </c>
      <c r="B237" s="13">
        <v>-6.2939998593181362E-2</v>
      </c>
      <c r="C237" s="13">
        <v>-0.1097429975470528</v>
      </c>
      <c r="D237" s="13">
        <v>1.619599963799119E-2</v>
      </c>
      <c r="E237" s="13"/>
      <c r="F237" s="2">
        <f t="shared" si="9"/>
        <v>0.93706000140681867</v>
      </c>
      <c r="G237" s="2">
        <f t="shared" si="10"/>
        <v>0.89025700245294725</v>
      </c>
      <c r="H237" s="2">
        <f t="shared" si="11"/>
        <v>1.0161959996379912</v>
      </c>
      <c r="L237" s="1">
        <v>43769</v>
      </c>
      <c r="M237" s="13">
        <v>-8.5959998078644281E-3</v>
      </c>
      <c r="N237" s="13">
        <v>2.5703999425470827E-2</v>
      </c>
      <c r="O237" s="13">
        <v>3.0119999326765541E-3</v>
      </c>
    </row>
    <row r="238" spans="1:15" x14ac:dyDescent="0.25">
      <c r="A238" s="1">
        <v>37560</v>
      </c>
      <c r="B238" s="13">
        <v>1.2282999725453556E-2</v>
      </c>
      <c r="C238" s="13">
        <v>7.3963998346775764E-2</v>
      </c>
      <c r="D238" s="13">
        <v>-4.5549998981878163E-3</v>
      </c>
      <c r="E238" s="13"/>
      <c r="F238" s="2">
        <f t="shared" si="9"/>
        <v>1.0122829997254537</v>
      </c>
      <c r="G238" s="2">
        <f t="shared" si="10"/>
        <v>1.0739639983467757</v>
      </c>
      <c r="H238" s="2">
        <f t="shared" si="11"/>
        <v>0.99544500010181214</v>
      </c>
      <c r="L238" s="1">
        <v>43798</v>
      </c>
      <c r="M238" s="13">
        <v>3.5896999197639529E-2</v>
      </c>
      <c r="N238" s="13">
        <v>2.8323999366909262E-2</v>
      </c>
      <c r="O238" s="13">
        <v>-5.1199998855590821E-4</v>
      </c>
    </row>
    <row r="239" spans="1:15" x14ac:dyDescent="0.25">
      <c r="A239" s="1">
        <v>37589</v>
      </c>
      <c r="B239" s="13">
        <v>5.276799882054329E-2</v>
      </c>
      <c r="C239" s="13">
        <v>5.4084998791106044E-2</v>
      </c>
      <c r="D239" s="13">
        <v>-2.6599999405443669E-4</v>
      </c>
      <c r="E239" s="13"/>
      <c r="F239" s="2">
        <f t="shared" si="9"/>
        <v>1.0527679988205434</v>
      </c>
      <c r="G239" s="2">
        <f t="shared" si="10"/>
        <v>1.0540849987911061</v>
      </c>
      <c r="H239" s="2">
        <f t="shared" si="11"/>
        <v>0.99973400000594559</v>
      </c>
      <c r="L239" s="1">
        <v>43830</v>
      </c>
      <c r="M239" s="13">
        <v>4.5819998975843192E-3</v>
      </c>
      <c r="N239" s="13">
        <v>3.034699932169169E-2</v>
      </c>
      <c r="O239" s="13">
        <v>-6.9599998444318766E-4</v>
      </c>
    </row>
    <row r="240" spans="1:15" x14ac:dyDescent="0.25">
      <c r="A240" s="1">
        <v>37621</v>
      </c>
      <c r="B240" s="13">
        <v>9.139999795705081E-3</v>
      </c>
      <c r="C240" s="13">
        <v>-4.8218998922221368E-2</v>
      </c>
      <c r="D240" s="13">
        <v>2.0655999538302421E-2</v>
      </c>
      <c r="E240" s="13"/>
      <c r="F240" s="2">
        <f t="shared" si="9"/>
        <v>1.0091399997957051</v>
      </c>
      <c r="G240" s="2">
        <f t="shared" si="10"/>
        <v>0.95178100107777863</v>
      </c>
      <c r="H240" s="2">
        <f t="shared" si="11"/>
        <v>1.0206559995383024</v>
      </c>
      <c r="L240" s="1">
        <v>43861</v>
      </c>
      <c r="M240" s="13">
        <v>1.7480999609269202E-2</v>
      </c>
      <c r="N240" s="13">
        <v>-5.7879998706281185E-3</v>
      </c>
      <c r="O240" s="13">
        <v>1.9244999569840729E-2</v>
      </c>
    </row>
    <row r="241" spans="1:15" x14ac:dyDescent="0.25">
      <c r="A241" s="1">
        <v>37652</v>
      </c>
      <c r="B241" s="13">
        <v>-5.7599998712539666E-3</v>
      </c>
      <c r="C241" s="13">
        <v>-3.0219999324530362E-2</v>
      </c>
      <c r="D241" s="13">
        <v>8.539999809116125E-4</v>
      </c>
      <c r="E241" s="13"/>
      <c r="F241" s="2">
        <f t="shared" si="9"/>
        <v>0.99424000012874603</v>
      </c>
      <c r="G241" s="2">
        <f t="shared" si="10"/>
        <v>0.96978000067546966</v>
      </c>
      <c r="H241" s="2">
        <f t="shared" si="11"/>
        <v>1.0008539999809116</v>
      </c>
      <c r="L241" s="1">
        <v>43889</v>
      </c>
      <c r="M241" s="13">
        <v>-5.9015998680889609E-2</v>
      </c>
      <c r="N241" s="13">
        <v>-8.4220998117513962E-2</v>
      </c>
      <c r="O241" s="13">
        <v>1.799999959766865E-2</v>
      </c>
    </row>
    <row r="242" spans="1:15" x14ac:dyDescent="0.25">
      <c r="A242" s="1">
        <v>37680</v>
      </c>
      <c r="B242" s="13">
        <v>-6.7899998482316736E-4</v>
      </c>
      <c r="C242" s="13">
        <v>-1.7128999617137017E-2</v>
      </c>
      <c r="D242" s="13">
        <v>1.3844999690540136E-2</v>
      </c>
      <c r="E242" s="13"/>
      <c r="F242" s="2">
        <f t="shared" si="9"/>
        <v>0.99932100001517687</v>
      </c>
      <c r="G242" s="2">
        <f t="shared" si="10"/>
        <v>0.98287100038286301</v>
      </c>
      <c r="H242" s="2">
        <f t="shared" si="11"/>
        <v>1.0138449996905401</v>
      </c>
      <c r="L242" s="1">
        <v>43921</v>
      </c>
      <c r="M242" s="13">
        <v>-0.17373199611678719</v>
      </c>
      <c r="N242" s="13">
        <v>-0.13174399705529213</v>
      </c>
      <c r="O242" s="13">
        <v>-5.8869998684152958E-3</v>
      </c>
    </row>
    <row r="243" spans="1:15" x14ac:dyDescent="0.25">
      <c r="A243" s="1">
        <v>37711</v>
      </c>
      <c r="B243" s="13">
        <v>-2.9746999335102737E-2</v>
      </c>
      <c r="C243" s="13">
        <v>-2.6899999398738148E-3</v>
      </c>
      <c r="D243" s="13">
        <v>-7.7899998258799312E-4</v>
      </c>
      <c r="E243" s="13"/>
      <c r="F243" s="2">
        <f t="shared" si="9"/>
        <v>0.97025300066489728</v>
      </c>
      <c r="G243" s="2">
        <f t="shared" si="10"/>
        <v>0.99731000006012616</v>
      </c>
      <c r="H243" s="2">
        <f t="shared" si="11"/>
        <v>0.99922100001741199</v>
      </c>
      <c r="L243" s="1">
        <v>43951</v>
      </c>
      <c r="M243" s="13">
        <v>0.10792099758777766</v>
      </c>
      <c r="N243" s="13">
        <v>0.11000599754117429</v>
      </c>
      <c r="O243" s="13">
        <v>1.7776999602653085E-2</v>
      </c>
    </row>
    <row r="244" spans="1:15" x14ac:dyDescent="0.25">
      <c r="A244" s="1">
        <v>37741</v>
      </c>
      <c r="B244" s="13">
        <v>3.9062999126873908E-2</v>
      </c>
      <c r="C244" s="13">
        <v>8.9286998004280027E-2</v>
      </c>
      <c r="D244" s="13">
        <v>8.2519998155534281E-3</v>
      </c>
      <c r="E244" s="13"/>
      <c r="F244" s="2">
        <f t="shared" si="9"/>
        <v>1.0390629991268738</v>
      </c>
      <c r="G244" s="2">
        <f t="shared" si="10"/>
        <v>1.0892869980042801</v>
      </c>
      <c r="H244" s="2">
        <f t="shared" si="11"/>
        <v>1.0082519998155535</v>
      </c>
      <c r="L244" s="1">
        <v>43980</v>
      </c>
      <c r="M244" s="13">
        <v>3.0393999320641161E-2</v>
      </c>
      <c r="N244" s="13">
        <v>4.8925998906418681E-2</v>
      </c>
      <c r="O244" s="13">
        <v>4.6539998959749937E-3</v>
      </c>
    </row>
    <row r="245" spans="1:15" x14ac:dyDescent="0.25">
      <c r="A245" s="1">
        <v>37771</v>
      </c>
      <c r="B245" s="13">
        <v>4.3202999034337698E-2</v>
      </c>
      <c r="C245" s="13">
        <v>5.7564998713321984E-2</v>
      </c>
      <c r="D245" s="13">
        <v>1.8644999583251776E-2</v>
      </c>
      <c r="E245" s="13"/>
      <c r="F245" s="2">
        <f t="shared" si="9"/>
        <v>1.0432029990343377</v>
      </c>
      <c r="G245" s="2">
        <f t="shared" si="10"/>
        <v>1.057564998713322</v>
      </c>
      <c r="H245" s="2">
        <f t="shared" si="11"/>
        <v>1.0186449995832518</v>
      </c>
      <c r="L245" s="1">
        <v>44012</v>
      </c>
      <c r="M245" s="13">
        <v>2.4627999449521303E-2</v>
      </c>
      <c r="N245" s="13">
        <v>2.68989993987605E-2</v>
      </c>
      <c r="O245" s="13">
        <v>6.301999859139323E-3</v>
      </c>
    </row>
    <row r="246" spans="1:15" x14ac:dyDescent="0.25">
      <c r="A246" s="1">
        <v>37802</v>
      </c>
      <c r="B246" s="13">
        <v>2.0550999540649352E-2</v>
      </c>
      <c r="C246" s="13">
        <v>1.7666999605111776E-2</v>
      </c>
      <c r="D246" s="13">
        <v>-1.9849999556317928E-3</v>
      </c>
      <c r="E246" s="13"/>
      <c r="F246" s="2">
        <f t="shared" si="9"/>
        <v>1.0205509995406494</v>
      </c>
      <c r="G246" s="2">
        <f t="shared" si="10"/>
        <v>1.0176669996051118</v>
      </c>
      <c r="H246" s="2">
        <f t="shared" si="11"/>
        <v>0.99801500004436816</v>
      </c>
      <c r="L246" s="1">
        <v>44043</v>
      </c>
      <c r="M246" s="13">
        <v>4.482999899797141E-2</v>
      </c>
      <c r="N246" s="13">
        <v>4.8200998922623695E-2</v>
      </c>
      <c r="O246" s="13">
        <v>1.4934999666176736E-2</v>
      </c>
    </row>
    <row r="247" spans="1:15" x14ac:dyDescent="0.25">
      <c r="A247" s="1">
        <v>37833</v>
      </c>
      <c r="B247" s="13">
        <v>4.0088999103941023E-2</v>
      </c>
      <c r="C247" s="13">
        <v>2.0479999542236327E-2</v>
      </c>
      <c r="D247" s="13">
        <v>-3.361899924855679E-2</v>
      </c>
      <c r="E247" s="13"/>
      <c r="F247" s="2">
        <f t="shared" si="9"/>
        <v>1.040088999103941</v>
      </c>
      <c r="G247" s="2">
        <f t="shared" si="10"/>
        <v>1.0204799995422362</v>
      </c>
      <c r="H247" s="2">
        <f t="shared" si="11"/>
        <v>0.96638100075144318</v>
      </c>
      <c r="L247" s="1">
        <v>44074</v>
      </c>
      <c r="M247" s="13">
        <v>2.3483999475091694E-2</v>
      </c>
      <c r="N247" s="13">
        <v>6.7218998497538263E-2</v>
      </c>
      <c r="O247" s="13">
        <v>-8.0729998195543887E-3</v>
      </c>
    </row>
    <row r="248" spans="1:15" x14ac:dyDescent="0.25">
      <c r="A248" s="1">
        <v>37862</v>
      </c>
      <c r="B248" s="13">
        <v>3.6256999189592902E-2</v>
      </c>
      <c r="C248" s="13">
        <v>2.1838999511860309E-2</v>
      </c>
      <c r="D248" s="13">
        <v>6.6389998516067864E-3</v>
      </c>
      <c r="E248" s="13"/>
      <c r="F248" s="2">
        <f t="shared" si="9"/>
        <v>1.0362569991895929</v>
      </c>
      <c r="G248" s="2">
        <f t="shared" si="10"/>
        <v>1.0218389995118604</v>
      </c>
      <c r="H248" s="2">
        <f t="shared" si="11"/>
        <v>1.0066389998516068</v>
      </c>
      <c r="L248" s="1">
        <v>44104</v>
      </c>
      <c r="M248" s="13">
        <v>-2.061699953917414E-2</v>
      </c>
      <c r="N248" s="13">
        <v>-3.4076999238319694E-2</v>
      </c>
      <c r="O248" s="13">
        <v>-5.4699998777359724E-4</v>
      </c>
    </row>
    <row r="249" spans="1:15" x14ac:dyDescent="0.25">
      <c r="A249" s="1">
        <v>37894</v>
      </c>
      <c r="B249" s="13">
        <v>-1.0009999776259064E-2</v>
      </c>
      <c r="C249" s="13">
        <v>6.3589998578652742E-3</v>
      </c>
      <c r="D249" s="13">
        <v>2.6470999408327044E-2</v>
      </c>
      <c r="E249" s="13"/>
      <c r="F249" s="2">
        <f t="shared" si="9"/>
        <v>0.98999000022374095</v>
      </c>
      <c r="G249" s="2">
        <f t="shared" si="10"/>
        <v>1.0063589998578653</v>
      </c>
      <c r="H249" s="2">
        <f t="shared" si="11"/>
        <v>1.026470999408327</v>
      </c>
      <c r="L249" s="1">
        <v>44134</v>
      </c>
      <c r="M249" s="13">
        <v>-3.1141999303922054E-2</v>
      </c>
      <c r="N249" s="13">
        <v>-3.0431999319791795E-2</v>
      </c>
      <c r="O249" s="13">
        <v>-4.464999900199473E-3</v>
      </c>
    </row>
    <row r="250" spans="1:15" x14ac:dyDescent="0.25">
      <c r="A250" s="1">
        <v>37925</v>
      </c>
      <c r="B250" s="13">
        <v>4.8417998917773368E-2</v>
      </c>
      <c r="C250" s="13">
        <v>5.953399866931141E-2</v>
      </c>
      <c r="D250" s="13">
        <v>-9.3259997915476553E-3</v>
      </c>
      <c r="E250" s="13"/>
      <c r="F250" s="2">
        <f t="shared" si="9"/>
        <v>1.0484179989177733</v>
      </c>
      <c r="G250" s="2">
        <f t="shared" si="10"/>
        <v>1.0595339986693113</v>
      </c>
      <c r="H250" s="2">
        <f t="shared" si="11"/>
        <v>0.99067400020845231</v>
      </c>
      <c r="L250" s="1">
        <v>44165</v>
      </c>
      <c r="M250" s="13">
        <v>0.10567799763791264</v>
      </c>
      <c r="N250" s="13">
        <v>0.12823999713361264</v>
      </c>
      <c r="O250" s="13">
        <v>9.8119997806847097E-3</v>
      </c>
    </row>
    <row r="251" spans="1:15" x14ac:dyDescent="0.25">
      <c r="A251" s="1">
        <v>37953</v>
      </c>
      <c r="B251" s="13">
        <v>1.2465999721363186E-2</v>
      </c>
      <c r="C251" s="13">
        <v>1.5387999656051397E-2</v>
      </c>
      <c r="D251" s="13">
        <v>2.3949999464675784E-3</v>
      </c>
      <c r="E251" s="13"/>
      <c r="F251" s="2">
        <f t="shared" si="9"/>
        <v>1.0124659997213632</v>
      </c>
      <c r="G251" s="2">
        <f t="shared" si="10"/>
        <v>1.0153879996560513</v>
      </c>
      <c r="H251" s="2">
        <f t="shared" si="11"/>
        <v>1.0023949999464676</v>
      </c>
      <c r="L251" s="1">
        <v>44196</v>
      </c>
      <c r="M251" s="13">
        <v>1.7231999614834785E-2</v>
      </c>
      <c r="N251" s="13">
        <v>4.2775999043881886E-2</v>
      </c>
      <c r="O251" s="13">
        <v>1.3769999692216513E-3</v>
      </c>
    </row>
    <row r="252" spans="1:15" x14ac:dyDescent="0.25">
      <c r="A252" s="1">
        <v>37986</v>
      </c>
      <c r="B252" s="13">
        <v>4.8206998922489586E-2</v>
      </c>
      <c r="C252" s="13">
        <v>6.3060998590476813E-2</v>
      </c>
      <c r="D252" s="13">
        <v>1.0175999772548676E-2</v>
      </c>
      <c r="E252" s="13"/>
      <c r="F252" s="2">
        <f t="shared" si="9"/>
        <v>1.0482069989224896</v>
      </c>
      <c r="G252" s="2">
        <f t="shared" si="10"/>
        <v>1.0630609985904769</v>
      </c>
      <c r="H252" s="2">
        <f t="shared" si="11"/>
        <v>1.0101759997725486</v>
      </c>
      <c r="L252" s="1">
        <v>44225</v>
      </c>
      <c r="M252" s="13">
        <v>-3.1989999284967783E-3</v>
      </c>
      <c r="N252" s="13">
        <v>-9.6779997836798429E-3</v>
      </c>
      <c r="O252" s="13">
        <v>-7.1699998397380107E-3</v>
      </c>
    </row>
    <row r="253" spans="1:15" x14ac:dyDescent="0.25">
      <c r="A253" s="1">
        <v>38016</v>
      </c>
      <c r="B253" s="13">
        <v>3.7503999161720272E-2</v>
      </c>
      <c r="C253" s="13">
        <v>1.6253999636694789E-2</v>
      </c>
      <c r="D253" s="13">
        <v>8.0449998201802368E-3</v>
      </c>
      <c r="E253" s="13"/>
      <c r="F253" s="2">
        <f t="shared" si="9"/>
        <v>1.0375039991617203</v>
      </c>
      <c r="G253" s="2">
        <f t="shared" si="10"/>
        <v>1.0162539996366948</v>
      </c>
      <c r="H253" s="2">
        <f t="shared" si="11"/>
        <v>1.0080449998201801</v>
      </c>
      <c r="L253" s="1">
        <v>44253</v>
      </c>
      <c r="M253" s="13">
        <v>4.364899902436882E-2</v>
      </c>
      <c r="N253" s="13">
        <v>2.5954999419860542E-2</v>
      </c>
      <c r="O253" s="13">
        <v>-1.44389996772632E-2</v>
      </c>
    </row>
    <row r="254" spans="1:15" x14ac:dyDescent="0.25">
      <c r="A254" s="1">
        <v>38044</v>
      </c>
      <c r="B254" s="13">
        <v>3.2431999275088309E-2</v>
      </c>
      <c r="C254" s="13">
        <v>1.7095999617874624E-2</v>
      </c>
      <c r="D254" s="13">
        <v>1.0823999758064747E-2</v>
      </c>
      <c r="E254" s="13"/>
      <c r="F254" s="2">
        <f t="shared" si="9"/>
        <v>1.0324319992750883</v>
      </c>
      <c r="G254" s="2">
        <f t="shared" si="10"/>
        <v>1.0170959996178746</v>
      </c>
      <c r="H254" s="2">
        <f t="shared" si="11"/>
        <v>1.0108239997580648</v>
      </c>
      <c r="L254" s="1">
        <v>44286</v>
      </c>
      <c r="M254" s="13">
        <v>3.8691999135166411E-2</v>
      </c>
      <c r="N254" s="13">
        <v>3.3898999242298306E-2</v>
      </c>
      <c r="O254" s="13">
        <v>-1.2487999720871447E-2</v>
      </c>
    </row>
    <row r="255" spans="1:15" x14ac:dyDescent="0.25">
      <c r="A255" s="1">
        <v>38077</v>
      </c>
      <c r="B255" s="13">
        <v>-2.1079999528825284E-2</v>
      </c>
      <c r="C255" s="13">
        <v>-6.2249998608604083E-3</v>
      </c>
      <c r="D255" s="13">
        <v>7.4889998326078061E-3</v>
      </c>
      <c r="E255" s="13"/>
      <c r="F255" s="2">
        <f t="shared" si="9"/>
        <v>0.97892000047117467</v>
      </c>
      <c r="G255" s="2">
        <f t="shared" si="10"/>
        <v>0.99377500013913955</v>
      </c>
      <c r="H255" s="2">
        <f t="shared" si="11"/>
        <v>1.0074889998326078</v>
      </c>
      <c r="L255" s="1">
        <v>44316</v>
      </c>
      <c r="M255" s="13">
        <v>2.3897999465838076E-2</v>
      </c>
      <c r="N255" s="13">
        <v>4.6941998950764542E-2</v>
      </c>
      <c r="O255" s="13">
        <v>7.8999998234212405E-3</v>
      </c>
    </row>
    <row r="256" spans="1:15" x14ac:dyDescent="0.25">
      <c r="A256" s="1">
        <v>38107</v>
      </c>
      <c r="B256" s="13">
        <v>-3.8901999130472542E-2</v>
      </c>
      <c r="C256" s="13">
        <v>-1.9942999554239213E-2</v>
      </c>
      <c r="D256" s="13">
        <v>-2.6016999418474736E-2</v>
      </c>
      <c r="E256" s="13"/>
      <c r="F256" s="2">
        <f t="shared" si="9"/>
        <v>0.96109800086952746</v>
      </c>
      <c r="G256" s="2">
        <f t="shared" si="10"/>
        <v>0.98005700044576083</v>
      </c>
      <c r="H256" s="2">
        <f t="shared" si="11"/>
        <v>0.97398300058152532</v>
      </c>
      <c r="L256" s="1">
        <v>44347</v>
      </c>
      <c r="M256" s="13">
        <v>3.4480999229289593E-2</v>
      </c>
      <c r="N256" s="13">
        <v>1.4885999667271971E-2</v>
      </c>
      <c r="O256" s="13">
        <v>3.2669999269768595E-3</v>
      </c>
    </row>
    <row r="257" spans="1:15" x14ac:dyDescent="0.25">
      <c r="A257" s="1">
        <v>38138</v>
      </c>
      <c r="B257" s="13">
        <v>2.2562999495677648E-2</v>
      </c>
      <c r="C257" s="13">
        <v>9.7309997824951994E-3</v>
      </c>
      <c r="D257" s="13">
        <v>-4.0059999104589223E-3</v>
      </c>
      <c r="E257" s="13"/>
      <c r="F257" s="2">
        <f t="shared" si="9"/>
        <v>1.0225629994956777</v>
      </c>
      <c r="G257" s="2">
        <f t="shared" si="10"/>
        <v>1.0097309997824953</v>
      </c>
      <c r="H257" s="2">
        <f t="shared" si="11"/>
        <v>0.99599400008954109</v>
      </c>
      <c r="L257" s="1">
        <v>44377</v>
      </c>
      <c r="M257" s="13">
        <v>2.4847999444603919E-2</v>
      </c>
      <c r="N257" s="13">
        <v>1.5253999659046532E-2</v>
      </c>
      <c r="O257" s="13">
        <v>7.0249998429790144E-3</v>
      </c>
    </row>
    <row r="258" spans="1:15" x14ac:dyDescent="0.25">
      <c r="A258" s="1">
        <v>38168</v>
      </c>
      <c r="B258" s="13">
        <v>1.7281999613717198E-2</v>
      </c>
      <c r="C258" s="13">
        <v>2.0951999531686308E-2</v>
      </c>
      <c r="D258" s="13">
        <v>5.6519998736679561E-3</v>
      </c>
      <c r="E258" s="13"/>
      <c r="F258" s="2">
        <f t="shared" si="9"/>
        <v>1.0172819996137172</v>
      </c>
      <c r="G258" s="2">
        <f t="shared" si="10"/>
        <v>1.0209519995316862</v>
      </c>
      <c r="H258" s="2">
        <f t="shared" si="11"/>
        <v>1.0056519998736679</v>
      </c>
      <c r="L258" s="1">
        <v>44407</v>
      </c>
      <c r="M258" s="13">
        <v>8.0329998204484582E-3</v>
      </c>
      <c r="N258" s="13">
        <v>1.8171999593824147E-2</v>
      </c>
      <c r="O258" s="13">
        <v>1.1182999750040471E-2</v>
      </c>
    </row>
    <row r="259" spans="1:15" x14ac:dyDescent="0.25">
      <c r="A259" s="1">
        <v>38198</v>
      </c>
      <c r="B259" s="13">
        <v>-9.2409997934475539E-3</v>
      </c>
      <c r="C259" s="13">
        <v>-3.2421999275311829E-2</v>
      </c>
      <c r="D259" s="13">
        <v>9.9119997784495352E-3</v>
      </c>
      <c r="E259" s="13"/>
      <c r="F259" s="2">
        <f t="shared" si="9"/>
        <v>0.9907590002065525</v>
      </c>
      <c r="G259" s="2">
        <f t="shared" si="10"/>
        <v>0.96757800072468814</v>
      </c>
      <c r="H259" s="2">
        <f t="shared" si="11"/>
        <v>1.0099119997784496</v>
      </c>
      <c r="L259" s="1">
        <v>44439</v>
      </c>
      <c r="M259" s="13">
        <v>1.632899963501841E-2</v>
      </c>
      <c r="N259" s="13">
        <v>2.5191999436914921E-2</v>
      </c>
      <c r="O259" s="13">
        <v>-1.9029999574646354E-3</v>
      </c>
    </row>
    <row r="260" spans="1:15" x14ac:dyDescent="0.25">
      <c r="A260" s="1">
        <v>38230</v>
      </c>
      <c r="B260" s="13">
        <v>-8.0829998193308709E-3</v>
      </c>
      <c r="C260" s="13">
        <v>4.7839998930692676E-3</v>
      </c>
      <c r="D260" s="13">
        <v>1.9074999573640526E-2</v>
      </c>
      <c r="E260" s="13"/>
      <c r="F260" s="2">
        <f t="shared" si="9"/>
        <v>0.99191700018066908</v>
      </c>
      <c r="G260" s="2">
        <f t="shared" si="10"/>
        <v>1.0047839998930692</v>
      </c>
      <c r="H260" s="2">
        <f t="shared" si="11"/>
        <v>1.0190749995736406</v>
      </c>
      <c r="L260" s="1">
        <v>44469</v>
      </c>
      <c r="M260" s="13">
        <v>-2.2149999504908917E-2</v>
      </c>
      <c r="N260" s="13">
        <v>-4.1073999081924557E-2</v>
      </c>
      <c r="O260" s="13">
        <v>-8.6589998064562686E-3</v>
      </c>
    </row>
    <row r="261" spans="1:15" x14ac:dyDescent="0.25">
      <c r="A261" s="1">
        <v>38260</v>
      </c>
      <c r="B261" s="13">
        <v>3.6701999179646373E-2</v>
      </c>
      <c r="C261" s="13">
        <v>1.9348999567516147E-2</v>
      </c>
      <c r="D261" s="13">
        <v>2.7129999393597243E-3</v>
      </c>
      <c r="E261" s="13"/>
      <c r="F261" s="2">
        <f t="shared" si="9"/>
        <v>1.0367019991796464</v>
      </c>
      <c r="G261" s="2">
        <f t="shared" si="10"/>
        <v>1.0193489995675162</v>
      </c>
      <c r="H261" s="2">
        <f t="shared" si="11"/>
        <v>1.0027129999393598</v>
      </c>
      <c r="L261" s="1">
        <v>44498</v>
      </c>
      <c r="M261" s="13">
        <v>5.0154998878948392E-2</v>
      </c>
      <c r="N261" s="13">
        <v>5.6856998729147012E-2</v>
      </c>
      <c r="O261" s="13">
        <v>-2.7599999383091928E-4</v>
      </c>
    </row>
    <row r="262" spans="1:15" x14ac:dyDescent="0.25">
      <c r="A262" s="1">
        <v>38289</v>
      </c>
      <c r="B262" s="13">
        <v>2.4367999455332755E-2</v>
      </c>
      <c r="C262" s="13">
        <v>2.4608999449945986E-2</v>
      </c>
      <c r="D262" s="13">
        <v>8.3859998125582931E-3</v>
      </c>
      <c r="E262" s="13"/>
      <c r="F262" s="2">
        <f t="shared" si="9"/>
        <v>1.0243679994553327</v>
      </c>
      <c r="G262" s="2">
        <f t="shared" si="10"/>
        <v>1.0246089994499459</v>
      </c>
      <c r="H262" s="2">
        <f t="shared" si="11"/>
        <v>1.0083859998125584</v>
      </c>
      <c r="L262" s="1">
        <v>44530</v>
      </c>
      <c r="M262" s="13">
        <v>-1.6205999637767674E-2</v>
      </c>
      <c r="N262" s="13">
        <v>-2.1595999517291787E-2</v>
      </c>
      <c r="O262" s="13">
        <v>2.9609999338164922E-3</v>
      </c>
    </row>
    <row r="263" spans="1:15" x14ac:dyDescent="0.25">
      <c r="A263" s="1">
        <v>38321</v>
      </c>
      <c r="B263" s="13">
        <v>1.9346999567560853E-2</v>
      </c>
      <c r="C263" s="13">
        <v>5.2955998816341165E-2</v>
      </c>
      <c r="D263" s="13">
        <v>-7.975999821722507E-3</v>
      </c>
      <c r="E263" s="13"/>
      <c r="F263" s="2">
        <f t="shared" si="9"/>
        <v>1.0193469995675608</v>
      </c>
      <c r="G263" s="2">
        <f t="shared" si="10"/>
        <v>1.0529559988163411</v>
      </c>
      <c r="H263" s="2">
        <f t="shared" si="11"/>
        <v>0.99202400017827752</v>
      </c>
      <c r="L263" s="1">
        <v>44561</v>
      </c>
      <c r="M263" s="13">
        <v>3.0880999309755859E-2</v>
      </c>
      <c r="N263" s="13">
        <v>4.3056999037601053E-2</v>
      </c>
      <c r="O263" s="13">
        <v>-2.5579999428242449E-3</v>
      </c>
    </row>
    <row r="264" spans="1:15" x14ac:dyDescent="0.25">
      <c r="A264" s="1">
        <v>38352</v>
      </c>
      <c r="B264" s="13">
        <v>2.6425999409332868E-2</v>
      </c>
      <c r="C264" s="13">
        <v>3.8480999139882628E-2</v>
      </c>
      <c r="D264" s="13">
        <v>9.2009997943416234E-3</v>
      </c>
      <c r="E264" s="13"/>
      <c r="F264" s="2">
        <f t="shared" ref="F264:F327" si="12">1+B264</f>
        <v>1.0264259994093328</v>
      </c>
      <c r="G264" s="2">
        <f t="shared" ref="G264:G327" si="13">1+C264</f>
        <v>1.0384809991398827</v>
      </c>
      <c r="H264" s="2">
        <f t="shared" ref="H264:H327" si="14">1+D264</f>
        <v>1.0092009997943416</v>
      </c>
      <c r="L264" s="1">
        <v>44592</v>
      </c>
      <c r="M264" s="13">
        <v>-3.9899999108165508E-3</v>
      </c>
      <c r="N264" s="13">
        <v>-5.2696998822130268E-2</v>
      </c>
      <c r="O264" s="13">
        <v>-2.1543999518454073E-2</v>
      </c>
    </row>
    <row r="265" spans="1:15" x14ac:dyDescent="0.25">
      <c r="A265" s="1">
        <v>38383</v>
      </c>
      <c r="B265" s="13">
        <v>-3.9809999110177159E-3</v>
      </c>
      <c r="C265" s="13">
        <v>-2.2314999501220883E-2</v>
      </c>
      <c r="D265" s="13">
        <v>6.2789998596534131E-3</v>
      </c>
      <c r="E265" s="13"/>
      <c r="F265" s="2">
        <f t="shared" si="12"/>
        <v>0.99601900008898225</v>
      </c>
      <c r="G265" s="2">
        <f t="shared" si="13"/>
        <v>0.97768500049877916</v>
      </c>
      <c r="H265" s="2">
        <f t="shared" si="14"/>
        <v>1.0062789998596535</v>
      </c>
      <c r="L265" s="1">
        <v>44620</v>
      </c>
      <c r="M265" s="13">
        <v>2.7999999374151235E-3</v>
      </c>
      <c r="N265" s="13">
        <v>-2.4974999441765251E-2</v>
      </c>
      <c r="O265" s="13">
        <v>-1.1156999750621616E-2</v>
      </c>
    </row>
    <row r="266" spans="1:15" x14ac:dyDescent="0.25">
      <c r="A266" s="1">
        <v>38411</v>
      </c>
      <c r="B266" s="13">
        <v>5.1598998846672482E-2</v>
      </c>
      <c r="C266" s="13">
        <v>3.2121999282017352E-2</v>
      </c>
      <c r="D266" s="13">
        <v>-5.9029998680576691E-3</v>
      </c>
      <c r="E266" s="13"/>
      <c r="F266" s="2">
        <f t="shared" si="12"/>
        <v>1.0515989988466725</v>
      </c>
      <c r="G266" s="2">
        <f t="shared" si="13"/>
        <v>1.0321219992820174</v>
      </c>
      <c r="H266" s="2">
        <f t="shared" si="14"/>
        <v>0.99409700013194235</v>
      </c>
      <c r="L266" s="1">
        <v>44651</v>
      </c>
      <c r="M266" s="13">
        <v>3.9676999113149938E-2</v>
      </c>
      <c r="N266" s="13">
        <v>2.8106999371759596E-2</v>
      </c>
      <c r="O266" s="13">
        <v>-2.7783999378979206E-2</v>
      </c>
    </row>
    <row r="267" spans="1:15" x14ac:dyDescent="0.25">
      <c r="A267" s="1">
        <v>38442</v>
      </c>
      <c r="B267" s="13">
        <v>-3.7819999154657122E-3</v>
      </c>
      <c r="C267" s="13">
        <v>-1.8943999576568605E-2</v>
      </c>
      <c r="D267" s="13">
        <v>-5.1359998852014534E-3</v>
      </c>
      <c r="E267" s="13"/>
      <c r="F267" s="2">
        <f t="shared" si="12"/>
        <v>0.99621800008453432</v>
      </c>
      <c r="G267" s="2">
        <f t="shared" si="13"/>
        <v>0.98105600042343144</v>
      </c>
      <c r="H267" s="2">
        <f t="shared" si="14"/>
        <v>0.99486400011479859</v>
      </c>
      <c r="L267" s="1">
        <v>44680</v>
      </c>
      <c r="M267" s="13">
        <v>-4.9618998890928925E-2</v>
      </c>
      <c r="N267" s="13">
        <v>-8.2731998150795696E-2</v>
      </c>
      <c r="O267" s="13">
        <v>-3.79479991517961E-2</v>
      </c>
    </row>
    <row r="268" spans="1:15" x14ac:dyDescent="0.25">
      <c r="A268" s="1">
        <v>38471</v>
      </c>
      <c r="B268" s="13">
        <v>-2.4321999456360936E-2</v>
      </c>
      <c r="C268" s="13">
        <v>-2.1102999528311194E-2</v>
      </c>
      <c r="D268" s="13">
        <v>1.3533999697491526E-2</v>
      </c>
      <c r="E268" s="13"/>
      <c r="F268" s="2">
        <f t="shared" si="12"/>
        <v>0.97567800054363907</v>
      </c>
      <c r="G268" s="2">
        <f t="shared" si="13"/>
        <v>0.97889700047168882</v>
      </c>
      <c r="H268" s="2">
        <f t="shared" si="14"/>
        <v>1.0135339996974915</v>
      </c>
      <c r="L268" s="1">
        <v>44712</v>
      </c>
      <c r="M268" s="13">
        <v>5.6999998725950718E-4</v>
      </c>
      <c r="N268" s="13">
        <v>1.4469999676570296E-3</v>
      </c>
      <c r="O268" s="13">
        <v>6.4469998558983211E-3</v>
      </c>
    </row>
    <row r="269" spans="1:15" x14ac:dyDescent="0.25">
      <c r="A269" s="1">
        <v>38503</v>
      </c>
      <c r="B269" s="13">
        <v>2.687599939927459E-2</v>
      </c>
      <c r="C269" s="13">
        <v>1.8467999587208031E-2</v>
      </c>
      <c r="D269" s="13">
        <v>1.0818999758176507E-2</v>
      </c>
      <c r="E269" s="13"/>
      <c r="F269" s="2">
        <f t="shared" si="12"/>
        <v>1.0268759993992747</v>
      </c>
      <c r="G269" s="2">
        <f t="shared" si="13"/>
        <v>1.0184679995872081</v>
      </c>
      <c r="H269" s="2">
        <f t="shared" si="14"/>
        <v>1.0108189997581765</v>
      </c>
      <c r="L269" s="1">
        <v>44742</v>
      </c>
      <c r="M269" s="13">
        <v>-8.7053998054191464E-2</v>
      </c>
      <c r="N269" s="13">
        <v>-8.6263998071849354E-2</v>
      </c>
      <c r="O269" s="13">
        <v>-1.5686999649368226E-2</v>
      </c>
    </row>
    <row r="270" spans="1:15" x14ac:dyDescent="0.25">
      <c r="A270" s="1">
        <v>38533</v>
      </c>
      <c r="B270" s="13">
        <v>3.3274999256245795E-2</v>
      </c>
      <c r="C270" s="13">
        <v>9.0839997969567772E-3</v>
      </c>
      <c r="D270" s="13">
        <v>5.4529998781159524E-3</v>
      </c>
      <c r="E270" s="13"/>
      <c r="F270" s="2">
        <f t="shared" si="12"/>
        <v>1.0332749992562458</v>
      </c>
      <c r="G270" s="2">
        <f t="shared" si="13"/>
        <v>1.0090839997969567</v>
      </c>
      <c r="H270" s="2">
        <f t="shared" si="14"/>
        <v>1.0054529998781159</v>
      </c>
      <c r="L270" s="1">
        <v>44771</v>
      </c>
      <c r="M270" s="13">
        <v>4.6560998959280557E-2</v>
      </c>
      <c r="N270" s="13">
        <v>7.9698998218588529E-2</v>
      </c>
      <c r="O270" s="13">
        <v>2.443399945385754E-2</v>
      </c>
    </row>
    <row r="271" spans="1:15" x14ac:dyDescent="0.25">
      <c r="A271" s="1">
        <v>38562</v>
      </c>
      <c r="B271" s="13">
        <v>5.3129998812451958E-2</v>
      </c>
      <c r="C271" s="13">
        <v>3.5165999213978651E-2</v>
      </c>
      <c r="D271" s="13">
        <v>-9.0949997967109085E-3</v>
      </c>
      <c r="E271" s="13"/>
      <c r="F271" s="2">
        <f t="shared" si="12"/>
        <v>1.0531299988124521</v>
      </c>
      <c r="G271" s="2">
        <f t="shared" si="13"/>
        <v>1.0351659992139786</v>
      </c>
      <c r="H271" s="2">
        <f t="shared" si="14"/>
        <v>0.99090500020328909</v>
      </c>
      <c r="L271" s="1">
        <v>44804</v>
      </c>
      <c r="M271" s="13">
        <v>-1.5481999653950335E-2</v>
      </c>
      <c r="N271" s="13">
        <v>-4.1419999074190861E-2</v>
      </c>
      <c r="O271" s="13">
        <v>-2.8252999368496238E-2</v>
      </c>
    </row>
    <row r="272" spans="1:15" x14ac:dyDescent="0.25">
      <c r="A272" s="1">
        <v>38595</v>
      </c>
      <c r="B272" s="13">
        <v>2.5040999440290035E-2</v>
      </c>
      <c r="C272" s="13">
        <v>8.0019998211413625E-3</v>
      </c>
      <c r="D272" s="13">
        <v>1.2818999713473023E-2</v>
      </c>
      <c r="E272" s="13"/>
      <c r="F272" s="2">
        <f t="shared" si="12"/>
        <v>1.02504099944029</v>
      </c>
      <c r="G272" s="2">
        <f t="shared" si="13"/>
        <v>1.0080019998211414</v>
      </c>
      <c r="H272" s="2">
        <f t="shared" si="14"/>
        <v>1.0128189997134731</v>
      </c>
      <c r="L272" s="1">
        <v>44834</v>
      </c>
      <c r="M272" s="13">
        <v>-4.25689990485087E-2</v>
      </c>
      <c r="N272" s="13">
        <v>-9.2551997931301602E-2</v>
      </c>
      <c r="O272" s="13">
        <v>-4.3208999034203589E-2</v>
      </c>
    </row>
    <row r="273" spans="1:15" x14ac:dyDescent="0.25">
      <c r="A273" s="1">
        <v>38625</v>
      </c>
      <c r="B273" s="13">
        <v>3.413199923709035E-2</v>
      </c>
      <c r="C273" s="13">
        <v>2.6255999413132666E-2</v>
      </c>
      <c r="D273" s="13">
        <v>-1.0308999769575894E-2</v>
      </c>
      <c r="E273" s="13"/>
      <c r="F273" s="2">
        <f t="shared" si="12"/>
        <v>1.0341319992370903</v>
      </c>
      <c r="G273" s="2">
        <f t="shared" si="13"/>
        <v>1.0262559994131326</v>
      </c>
      <c r="H273" s="2">
        <f t="shared" si="14"/>
        <v>0.98969100023042411</v>
      </c>
      <c r="L273" s="1">
        <v>44865</v>
      </c>
      <c r="M273" s="13">
        <v>5.5733998754248025E-2</v>
      </c>
      <c r="N273" s="13">
        <v>7.2063998389244086E-2</v>
      </c>
      <c r="O273" s="13">
        <v>-1.2952999710477888E-2</v>
      </c>
    </row>
    <row r="274" spans="1:15" x14ac:dyDescent="0.25">
      <c r="A274" s="1">
        <v>38656</v>
      </c>
      <c r="B274" s="13">
        <v>-5.6503998737037188E-2</v>
      </c>
      <c r="C274" s="13">
        <v>-2.4090999461524189E-2</v>
      </c>
      <c r="D274" s="13">
        <v>-7.9139998231083156E-3</v>
      </c>
      <c r="E274" s="13"/>
      <c r="F274" s="2">
        <f t="shared" si="12"/>
        <v>0.94349600126296285</v>
      </c>
      <c r="G274" s="2">
        <f t="shared" si="13"/>
        <v>0.97590900053847585</v>
      </c>
      <c r="H274" s="2">
        <f t="shared" si="14"/>
        <v>0.99208600017689164</v>
      </c>
      <c r="L274" s="1">
        <v>44895</v>
      </c>
      <c r="M274" s="13">
        <v>5.5430998761020603E-2</v>
      </c>
      <c r="N274" s="13">
        <v>7.0001998435333376E-2</v>
      </c>
      <c r="O274" s="13">
        <v>3.6775999177992347E-2</v>
      </c>
    </row>
    <row r="275" spans="1:15" x14ac:dyDescent="0.25">
      <c r="A275" s="1">
        <v>38686</v>
      </c>
      <c r="B275" s="13">
        <v>4.4046999015472828E-2</v>
      </c>
      <c r="C275" s="13">
        <v>3.39009992422536E-2</v>
      </c>
      <c r="D275" s="13">
        <v>4.422999901138246E-3</v>
      </c>
      <c r="E275" s="13"/>
      <c r="F275" s="2">
        <f t="shared" si="12"/>
        <v>1.0440469990154728</v>
      </c>
      <c r="G275" s="2">
        <f t="shared" si="13"/>
        <v>1.0339009992422536</v>
      </c>
      <c r="H275" s="2">
        <f t="shared" si="14"/>
        <v>1.0044229999011383</v>
      </c>
      <c r="L275" s="1">
        <v>44925</v>
      </c>
      <c r="M275" s="13">
        <v>-4.8980998905189338E-2</v>
      </c>
      <c r="N275" s="13">
        <v>-4.2093999059125774E-2</v>
      </c>
      <c r="O275" s="13">
        <v>-4.5089998992159964E-3</v>
      </c>
    </row>
    <row r="276" spans="1:15" x14ac:dyDescent="0.25">
      <c r="A276" s="1">
        <v>38716</v>
      </c>
      <c r="B276" s="13">
        <v>4.4095999014377593E-2</v>
      </c>
      <c r="C276" s="13">
        <v>2.2417999498918654E-2</v>
      </c>
      <c r="D276" s="13">
        <v>9.5079997874796384E-3</v>
      </c>
      <c r="E276" s="13"/>
      <c r="F276" s="2">
        <f t="shared" si="12"/>
        <v>1.0440959990143777</v>
      </c>
      <c r="G276" s="2">
        <f t="shared" si="13"/>
        <v>1.0224179994989187</v>
      </c>
      <c r="H276" s="2">
        <f t="shared" si="14"/>
        <v>1.0095079997874796</v>
      </c>
      <c r="L276" s="1">
        <v>44957</v>
      </c>
      <c r="M276" s="13">
        <v>7.4124998343177137E-2</v>
      </c>
      <c r="N276" s="13">
        <v>7.1046998411975801E-2</v>
      </c>
      <c r="O276" s="13">
        <v>3.0764999312348662E-2</v>
      </c>
    </row>
    <row r="277" spans="1:15" x14ac:dyDescent="0.25">
      <c r="A277" s="1">
        <v>38748</v>
      </c>
      <c r="B277" s="13">
        <v>6.0612998645193879E-2</v>
      </c>
      <c r="C277" s="13">
        <v>4.4822998998127882E-2</v>
      </c>
      <c r="D277" s="13">
        <v>5.6999998725950717E-5</v>
      </c>
      <c r="E277" s="13"/>
      <c r="F277" s="2">
        <f t="shared" si="12"/>
        <v>1.060612998645194</v>
      </c>
      <c r="G277" s="2">
        <f t="shared" si="13"/>
        <v>1.0448229989981279</v>
      </c>
      <c r="H277" s="2">
        <f t="shared" si="14"/>
        <v>1.0000569999987259</v>
      </c>
      <c r="L277" s="1">
        <v>44985</v>
      </c>
      <c r="M277" s="13">
        <v>-2.4484999452717603E-2</v>
      </c>
      <c r="N277" s="13">
        <v>-2.36539994712919E-2</v>
      </c>
      <c r="O277" s="13">
        <v>-2.5854999422095716E-2</v>
      </c>
    </row>
    <row r="278" spans="1:15" x14ac:dyDescent="0.25">
      <c r="A278" s="1">
        <v>38776</v>
      </c>
      <c r="B278" s="13">
        <v>-2.0184999548830091E-2</v>
      </c>
      <c r="C278" s="13">
        <v>-1.0679999761283399E-3</v>
      </c>
      <c r="D278" s="13">
        <v>3.3199999257922173E-3</v>
      </c>
      <c r="E278" s="13"/>
      <c r="F278" s="2">
        <f t="shared" si="12"/>
        <v>0.97981500045116987</v>
      </c>
      <c r="G278" s="2">
        <f t="shared" si="13"/>
        <v>0.99893200002387161</v>
      </c>
      <c r="H278" s="2">
        <f t="shared" si="14"/>
        <v>1.0033199999257922</v>
      </c>
      <c r="L278" s="1">
        <v>45016</v>
      </c>
      <c r="M278" s="13">
        <v>-2.1509999519214035E-3</v>
      </c>
      <c r="N278" s="13">
        <v>3.1650999292545022E-2</v>
      </c>
      <c r="O278" s="13">
        <v>2.539899943228811E-2</v>
      </c>
    </row>
    <row r="279" spans="1:15" x14ac:dyDescent="0.25">
      <c r="A279" s="1">
        <v>38807</v>
      </c>
      <c r="B279" s="13">
        <v>3.9010999128036204E-2</v>
      </c>
      <c r="C279" s="13">
        <v>2.2510999496839941E-2</v>
      </c>
      <c r="D279" s="13">
        <v>-9.812999780662357E-3</v>
      </c>
      <c r="E279" s="13"/>
      <c r="F279" s="2">
        <f t="shared" si="12"/>
        <v>1.0390109991280363</v>
      </c>
      <c r="G279" s="2">
        <f t="shared" si="13"/>
        <v>1.02251099949684</v>
      </c>
      <c r="H279" s="2">
        <f t="shared" si="14"/>
        <v>0.99018700021933759</v>
      </c>
      <c r="L279" s="1">
        <v>45044</v>
      </c>
      <c r="M279" s="13">
        <v>2.9034999351017179E-2</v>
      </c>
      <c r="N279" s="13">
        <v>1.7988999597914515E-2</v>
      </c>
      <c r="O279" s="13">
        <v>6.0629998644813887E-3</v>
      </c>
    </row>
    <row r="280" spans="1:15" x14ac:dyDescent="0.25">
      <c r="A280" s="1">
        <v>38835</v>
      </c>
      <c r="B280" s="13">
        <v>8.8919998012483119E-3</v>
      </c>
      <c r="C280" s="13">
        <v>3.0850999310426414E-2</v>
      </c>
      <c r="D280" s="13">
        <v>-1.8129999594762921E-3</v>
      </c>
      <c r="E280" s="13"/>
      <c r="F280" s="2">
        <f t="shared" si="12"/>
        <v>1.0088919998012482</v>
      </c>
      <c r="G280" s="2">
        <f t="shared" si="13"/>
        <v>1.0308509993104265</v>
      </c>
      <c r="H280" s="2">
        <f t="shared" si="14"/>
        <v>0.99818700004052374</v>
      </c>
      <c r="L280" s="1">
        <v>45077</v>
      </c>
      <c r="M280" s="13">
        <v>-4.9456998894549908E-2</v>
      </c>
      <c r="N280" s="13">
        <v>-9.3269997915253044E-3</v>
      </c>
      <c r="O280" s="13">
        <v>-1.0889999756589532E-2</v>
      </c>
    </row>
    <row r="281" spans="1:15" x14ac:dyDescent="0.25">
      <c r="A281" s="1">
        <v>38868</v>
      </c>
      <c r="B281" s="13">
        <v>-3.5649999203160407E-2</v>
      </c>
      <c r="C281" s="13">
        <v>-3.3318999255262313E-2</v>
      </c>
      <c r="D281" s="13">
        <v>-1.0669999761506916E-3</v>
      </c>
      <c r="E281" s="13"/>
      <c r="F281" s="2">
        <f t="shared" si="12"/>
        <v>0.96435000079683963</v>
      </c>
      <c r="G281" s="2">
        <f t="shared" si="13"/>
        <v>0.96668100074473773</v>
      </c>
      <c r="H281" s="2">
        <f t="shared" si="14"/>
        <v>0.99893300002384933</v>
      </c>
      <c r="L281" s="1">
        <v>45107</v>
      </c>
      <c r="M281" s="13">
        <v>3.402999923937023E-2</v>
      </c>
      <c r="N281" s="13">
        <v>6.0845998639985917E-2</v>
      </c>
      <c r="O281" s="13">
        <v>-3.5679999202489852E-3</v>
      </c>
    </row>
    <row r="282" spans="1:15" x14ac:dyDescent="0.25">
      <c r="A282" s="1">
        <v>38898</v>
      </c>
      <c r="B282" s="13">
        <v>-8.208999816514552E-3</v>
      </c>
      <c r="C282" s="13">
        <v>1.1099999751895666E-4</v>
      </c>
      <c r="D282" s="13">
        <v>2.1199999526143073E-3</v>
      </c>
      <c r="E282" s="13"/>
      <c r="F282" s="2">
        <f t="shared" si="12"/>
        <v>0.99179100018348543</v>
      </c>
      <c r="G282" s="2">
        <f t="shared" si="13"/>
        <v>1.0001109999975188</v>
      </c>
      <c r="H282" s="2">
        <f t="shared" si="14"/>
        <v>1.0021199999526142</v>
      </c>
      <c r="L282" s="1">
        <v>45138</v>
      </c>
      <c r="M282" s="13">
        <v>2.5796999423392118E-2</v>
      </c>
      <c r="N282" s="13">
        <v>3.3863999243080617E-2</v>
      </c>
      <c r="O282" s="13">
        <v>-6.9299998451024299E-4</v>
      </c>
    </row>
    <row r="283" spans="1:15" x14ac:dyDescent="0.25">
      <c r="A283" s="1">
        <v>38929</v>
      </c>
      <c r="B283" s="13">
        <v>2.0054999551735821E-2</v>
      </c>
      <c r="C283" s="13">
        <v>6.408999856747687E-3</v>
      </c>
      <c r="D283" s="13">
        <v>1.3521999697759747E-2</v>
      </c>
      <c r="E283" s="13"/>
      <c r="F283" s="2">
        <f t="shared" si="12"/>
        <v>1.0200549995517358</v>
      </c>
      <c r="G283" s="2">
        <f t="shared" si="13"/>
        <v>1.0064089998567476</v>
      </c>
      <c r="H283" s="2">
        <f t="shared" si="14"/>
        <v>1.0135219996977598</v>
      </c>
      <c r="L283" s="1"/>
      <c r="M283" s="13"/>
      <c r="N283" s="13"/>
      <c r="O283" s="13"/>
    </row>
    <row r="284" spans="1:15" x14ac:dyDescent="0.25">
      <c r="A284" s="1">
        <v>38960</v>
      </c>
      <c r="B284" s="13">
        <v>2.2626999494247142E-2</v>
      </c>
      <c r="C284" s="13">
        <v>2.6454999408684673E-2</v>
      </c>
      <c r="D284" s="13">
        <v>1.5307999657839536E-2</v>
      </c>
      <c r="E284" s="13"/>
      <c r="F284" s="2">
        <f t="shared" si="12"/>
        <v>1.0226269994942472</v>
      </c>
      <c r="G284" s="2">
        <f t="shared" si="13"/>
        <v>1.0264549994086847</v>
      </c>
      <c r="H284" s="2">
        <f t="shared" si="14"/>
        <v>1.0153079996578396</v>
      </c>
    </row>
    <row r="285" spans="1:15" x14ac:dyDescent="0.25">
      <c r="A285" s="1">
        <v>38989</v>
      </c>
      <c r="B285" s="13">
        <v>-2.3225999480858444E-2</v>
      </c>
      <c r="C285" s="13">
        <v>1.2250999726168813E-2</v>
      </c>
      <c r="D285" s="13">
        <v>8.7839998036622988E-3</v>
      </c>
      <c r="E285" s="13"/>
      <c r="F285" s="2">
        <f t="shared" si="12"/>
        <v>0.97677400051914154</v>
      </c>
      <c r="G285" s="2">
        <f t="shared" si="13"/>
        <v>1.0122509997261688</v>
      </c>
      <c r="H285" s="2">
        <f t="shared" si="14"/>
        <v>1.0087839998036623</v>
      </c>
    </row>
    <row r="286" spans="1:15" x14ac:dyDescent="0.25">
      <c r="A286" s="1">
        <v>39021</v>
      </c>
      <c r="B286" s="13">
        <v>5.0923998861759898E-2</v>
      </c>
      <c r="C286" s="13">
        <v>3.6895999175310133E-2</v>
      </c>
      <c r="D286" s="13">
        <v>6.6149998521432283E-3</v>
      </c>
      <c r="E286" s="13"/>
      <c r="F286" s="2">
        <f t="shared" si="12"/>
        <v>1.0509239988617598</v>
      </c>
      <c r="G286" s="2">
        <f t="shared" si="13"/>
        <v>1.0368959991753102</v>
      </c>
      <c r="H286" s="2">
        <f t="shared" si="14"/>
        <v>1.0066149998521432</v>
      </c>
    </row>
    <row r="287" spans="1:15" x14ac:dyDescent="0.25">
      <c r="A287" s="1">
        <v>39051</v>
      </c>
      <c r="B287" s="13">
        <v>3.520699921306223E-2</v>
      </c>
      <c r="C287" s="13">
        <v>2.4970999441854658E-2</v>
      </c>
      <c r="D287" s="13">
        <v>1.1600999740697443E-2</v>
      </c>
      <c r="E287" s="13"/>
      <c r="F287" s="2">
        <f t="shared" si="12"/>
        <v>1.0352069992130621</v>
      </c>
      <c r="G287" s="2">
        <f t="shared" si="13"/>
        <v>1.0249709994418548</v>
      </c>
      <c r="H287" s="2">
        <f t="shared" si="14"/>
        <v>1.0116009997406974</v>
      </c>
    </row>
    <row r="288" spans="1:15" x14ac:dyDescent="0.25">
      <c r="A288" s="1">
        <v>39080</v>
      </c>
      <c r="B288" s="13">
        <v>1.4964999665506183E-2</v>
      </c>
      <c r="C288" s="13">
        <v>2.0606999539397659E-2</v>
      </c>
      <c r="D288" s="13">
        <v>-5.8029998702928427E-3</v>
      </c>
      <c r="E288" s="13"/>
      <c r="F288" s="2">
        <f t="shared" si="12"/>
        <v>1.0149649996655061</v>
      </c>
      <c r="G288" s="2">
        <f t="shared" si="13"/>
        <v>1.0206069995393976</v>
      </c>
      <c r="H288" s="2">
        <f t="shared" si="14"/>
        <v>0.99419700012970713</v>
      </c>
    </row>
    <row r="289" spans="1:8" x14ac:dyDescent="0.25">
      <c r="A289" s="1">
        <v>39113</v>
      </c>
      <c r="B289" s="13">
        <v>1.1474999743513762E-2</v>
      </c>
      <c r="C289" s="13">
        <v>1.1983999732136725E-2</v>
      </c>
      <c r="D289" s="13">
        <v>-4.099999908357859E-4</v>
      </c>
      <c r="E289" s="13"/>
      <c r="F289" s="2">
        <f t="shared" si="12"/>
        <v>1.0114749997435137</v>
      </c>
      <c r="G289" s="2">
        <f t="shared" si="13"/>
        <v>1.0119839997321367</v>
      </c>
      <c r="H289" s="2">
        <f t="shared" si="14"/>
        <v>0.9995900000091642</v>
      </c>
    </row>
    <row r="290" spans="1:8" x14ac:dyDescent="0.25">
      <c r="A290" s="1">
        <v>39141</v>
      </c>
      <c r="B290" s="13">
        <v>2.4709999447688458E-3</v>
      </c>
      <c r="C290" s="13">
        <v>-4.7999998927116391E-3</v>
      </c>
      <c r="D290" s="13">
        <v>1.5419999655336141E-2</v>
      </c>
      <c r="E290" s="13"/>
      <c r="F290" s="2">
        <f t="shared" si="12"/>
        <v>1.0024709999447687</v>
      </c>
      <c r="G290" s="2">
        <f t="shared" si="13"/>
        <v>0.99520000010728837</v>
      </c>
      <c r="H290" s="2">
        <f t="shared" si="14"/>
        <v>1.0154199996553361</v>
      </c>
    </row>
    <row r="291" spans="1:8" x14ac:dyDescent="0.25">
      <c r="A291" s="1">
        <v>39171</v>
      </c>
      <c r="B291" s="13">
        <v>1.1746999737434091E-2</v>
      </c>
      <c r="C291" s="13">
        <v>1.8778999580256639E-2</v>
      </c>
      <c r="D291" s="13">
        <v>3.0999999307096002E-5</v>
      </c>
      <c r="E291" s="13"/>
      <c r="F291" s="2">
        <f t="shared" si="12"/>
        <v>1.011746999737434</v>
      </c>
      <c r="G291" s="2">
        <f t="shared" si="13"/>
        <v>1.0187789995802565</v>
      </c>
      <c r="H291" s="2">
        <f t="shared" si="14"/>
        <v>1.0000309999993071</v>
      </c>
    </row>
    <row r="292" spans="1:8" x14ac:dyDescent="0.25">
      <c r="A292" s="1">
        <v>39202</v>
      </c>
      <c r="B292" s="13">
        <v>2.0667999538034203E-2</v>
      </c>
      <c r="C292" s="13">
        <v>4.465899900179357E-2</v>
      </c>
      <c r="D292" s="13">
        <v>5.3919998794794083E-3</v>
      </c>
      <c r="E292" s="13"/>
      <c r="F292" s="2">
        <f t="shared" si="12"/>
        <v>1.0206679995380341</v>
      </c>
      <c r="G292" s="2">
        <f t="shared" si="13"/>
        <v>1.0446589990017936</v>
      </c>
      <c r="H292" s="2">
        <f t="shared" si="14"/>
        <v>1.0053919998794794</v>
      </c>
    </row>
    <row r="293" spans="1:8" x14ac:dyDescent="0.25">
      <c r="A293" s="1">
        <v>39233</v>
      </c>
      <c r="B293" s="13">
        <v>4.9912998884357511E-2</v>
      </c>
      <c r="C293" s="13">
        <v>2.8885999354347585E-2</v>
      </c>
      <c r="D293" s="13">
        <v>-7.5789998305961495E-3</v>
      </c>
      <c r="E293" s="13"/>
      <c r="F293" s="2">
        <f t="shared" si="12"/>
        <v>1.0499129988843574</v>
      </c>
      <c r="G293" s="2">
        <f t="shared" si="13"/>
        <v>1.0288859993543475</v>
      </c>
      <c r="H293" s="2">
        <f t="shared" si="14"/>
        <v>0.99242100016940382</v>
      </c>
    </row>
    <row r="294" spans="1:8" x14ac:dyDescent="0.25">
      <c r="A294" s="1">
        <v>39262</v>
      </c>
      <c r="B294" s="13">
        <v>-8.1779998172074545E-3</v>
      </c>
      <c r="C294" s="13">
        <v>-7.315999836474657E-3</v>
      </c>
      <c r="D294" s="13">
        <v>-2.957999933883548E-3</v>
      </c>
      <c r="E294" s="13"/>
      <c r="F294" s="2">
        <f t="shared" si="12"/>
        <v>0.99182200018279254</v>
      </c>
      <c r="G294" s="2">
        <f t="shared" si="13"/>
        <v>0.99268400016352532</v>
      </c>
      <c r="H294" s="2">
        <f t="shared" si="14"/>
        <v>0.99704200006611643</v>
      </c>
    </row>
    <row r="295" spans="1:8" x14ac:dyDescent="0.25">
      <c r="A295" s="1">
        <v>39294</v>
      </c>
      <c r="B295" s="13">
        <v>-1.2649999717250467E-3</v>
      </c>
      <c r="C295" s="13">
        <v>-2.2012999507971105E-2</v>
      </c>
      <c r="D295" s="13">
        <v>8.3409998135641206E-3</v>
      </c>
      <c r="E295" s="13"/>
      <c r="F295" s="2">
        <f t="shared" si="12"/>
        <v>0.99873500002827498</v>
      </c>
      <c r="G295" s="2">
        <f t="shared" si="13"/>
        <v>0.97798700049202891</v>
      </c>
      <c r="H295" s="2">
        <f t="shared" si="14"/>
        <v>1.0083409998135642</v>
      </c>
    </row>
    <row r="296" spans="1:8" x14ac:dyDescent="0.25">
      <c r="A296" s="1">
        <v>39325</v>
      </c>
      <c r="B296" s="13">
        <v>-1.2941999710723759E-2</v>
      </c>
      <c r="C296" s="13">
        <v>-3.4299999233335256E-4</v>
      </c>
      <c r="D296" s="13">
        <v>1.22569997260347E-2</v>
      </c>
      <c r="E296" s="13"/>
      <c r="F296" s="2">
        <f t="shared" si="12"/>
        <v>0.98705800028927626</v>
      </c>
      <c r="G296" s="2">
        <f t="shared" si="13"/>
        <v>0.99965700000766666</v>
      </c>
      <c r="H296" s="2">
        <f t="shared" si="14"/>
        <v>1.0122569997260347</v>
      </c>
    </row>
    <row r="297" spans="1:8" x14ac:dyDescent="0.25">
      <c r="A297" s="1">
        <v>39353</v>
      </c>
      <c r="B297" s="13">
        <v>3.4548999227769668E-2</v>
      </c>
      <c r="C297" s="13">
        <v>4.7913998929038644E-2</v>
      </c>
      <c r="D297" s="13">
        <v>7.585999830439687E-3</v>
      </c>
      <c r="E297" s="13"/>
      <c r="F297" s="2">
        <f t="shared" si="12"/>
        <v>1.0345489992277697</v>
      </c>
      <c r="G297" s="2">
        <f t="shared" si="13"/>
        <v>1.0479139989290387</v>
      </c>
      <c r="H297" s="2">
        <f t="shared" si="14"/>
        <v>1.0075859998304397</v>
      </c>
    </row>
    <row r="298" spans="1:8" x14ac:dyDescent="0.25">
      <c r="A298" s="1">
        <v>39386</v>
      </c>
      <c r="B298" s="13">
        <v>3.9096999126113953E-2</v>
      </c>
      <c r="C298" s="13">
        <v>3.0867999310046437E-2</v>
      </c>
      <c r="D298" s="13">
        <v>8.9829997992143026E-3</v>
      </c>
      <c r="E298" s="13"/>
      <c r="F298" s="2">
        <f t="shared" si="12"/>
        <v>1.0390969991261139</v>
      </c>
      <c r="G298" s="2">
        <f t="shared" si="13"/>
        <v>1.0308679993100465</v>
      </c>
      <c r="H298" s="2">
        <f t="shared" si="14"/>
        <v>1.0089829997992144</v>
      </c>
    </row>
    <row r="299" spans="1:8" x14ac:dyDescent="0.25">
      <c r="A299" s="1">
        <v>39416</v>
      </c>
      <c r="B299" s="13">
        <v>-6.2166998610459274E-2</v>
      </c>
      <c r="C299" s="13">
        <v>-3.9940999107249082E-2</v>
      </c>
      <c r="D299" s="13">
        <v>1.7982999598048627E-2</v>
      </c>
      <c r="E299" s="13"/>
      <c r="F299" s="2">
        <f t="shared" si="12"/>
        <v>0.93783300138954073</v>
      </c>
      <c r="G299" s="2">
        <f t="shared" si="13"/>
        <v>0.96005900089275087</v>
      </c>
      <c r="H299" s="2">
        <f t="shared" si="14"/>
        <v>1.0179829995980487</v>
      </c>
    </row>
    <row r="300" spans="1:8" x14ac:dyDescent="0.25">
      <c r="A300" s="1">
        <v>39447</v>
      </c>
      <c r="B300" s="13">
        <v>1.3311999702453612E-2</v>
      </c>
      <c r="C300" s="13">
        <v>-1.2602999718300999E-2</v>
      </c>
      <c r="D300" s="13">
        <v>2.808999937213957E-3</v>
      </c>
      <c r="E300" s="13"/>
      <c r="F300" s="2">
        <f t="shared" si="12"/>
        <v>1.0133119997024536</v>
      </c>
      <c r="G300" s="2">
        <f t="shared" si="13"/>
        <v>0.98739700028169897</v>
      </c>
      <c r="H300" s="2">
        <f t="shared" si="14"/>
        <v>1.0028089999372141</v>
      </c>
    </row>
    <row r="301" spans="1:8" x14ac:dyDescent="0.25">
      <c r="A301" s="1">
        <v>39478</v>
      </c>
      <c r="B301" s="13">
        <v>-4.7191998945176603E-2</v>
      </c>
      <c r="C301" s="13">
        <v>-7.6196998296864327E-2</v>
      </c>
      <c r="D301" s="13">
        <v>1.6797999624535442E-2</v>
      </c>
      <c r="E301" s="13"/>
      <c r="F301" s="2">
        <f t="shared" si="12"/>
        <v>0.95280800105482344</v>
      </c>
      <c r="G301" s="2">
        <f t="shared" si="13"/>
        <v>0.92380300170313567</v>
      </c>
      <c r="H301" s="2">
        <f t="shared" si="14"/>
        <v>1.0167979996245355</v>
      </c>
    </row>
    <row r="302" spans="1:8" x14ac:dyDescent="0.25">
      <c r="A302" s="1">
        <v>39507</v>
      </c>
      <c r="B302" s="13">
        <v>3.4438999230228369E-2</v>
      </c>
      <c r="C302" s="13">
        <v>-5.3199998810887338E-3</v>
      </c>
      <c r="D302" s="13">
        <v>1.3879999689757824E-3</v>
      </c>
      <c r="E302" s="13"/>
      <c r="F302" s="2">
        <f t="shared" si="12"/>
        <v>1.0344389992302283</v>
      </c>
      <c r="G302" s="2">
        <f t="shared" si="13"/>
        <v>0.99468000011891122</v>
      </c>
      <c r="H302" s="2">
        <f t="shared" si="14"/>
        <v>1.0013879999689759</v>
      </c>
    </row>
    <row r="303" spans="1:8" x14ac:dyDescent="0.25">
      <c r="A303" s="1">
        <v>39538</v>
      </c>
      <c r="B303" s="13">
        <v>-1.4303999680280684E-2</v>
      </c>
      <c r="C303" s="13">
        <v>-9.0659997973591092E-3</v>
      </c>
      <c r="D303" s="13">
        <v>3.4119999237358571E-3</v>
      </c>
      <c r="E303" s="13"/>
      <c r="F303" s="2">
        <f t="shared" si="12"/>
        <v>0.98569600031971927</v>
      </c>
      <c r="G303" s="2">
        <f t="shared" si="13"/>
        <v>0.99093400020264089</v>
      </c>
      <c r="H303" s="2">
        <f t="shared" si="14"/>
        <v>1.0034119999237359</v>
      </c>
    </row>
    <row r="304" spans="1:8" x14ac:dyDescent="0.25">
      <c r="A304" s="1">
        <v>39568</v>
      </c>
      <c r="B304" s="13">
        <v>4.5926998973451552E-2</v>
      </c>
      <c r="C304" s="13">
        <v>5.3308998808450997E-2</v>
      </c>
      <c r="D304" s="13">
        <v>-2.0899999532848594E-3</v>
      </c>
      <c r="E304" s="13"/>
      <c r="F304" s="2">
        <f t="shared" si="12"/>
        <v>1.0459269989734516</v>
      </c>
      <c r="G304" s="2">
        <f t="shared" si="13"/>
        <v>1.053308998808451</v>
      </c>
      <c r="H304" s="2">
        <f t="shared" si="14"/>
        <v>0.99791000004671515</v>
      </c>
    </row>
    <row r="305" spans="1:8" x14ac:dyDescent="0.25">
      <c r="A305" s="1">
        <v>39598</v>
      </c>
      <c r="B305" s="13">
        <v>5.7934998705051838E-2</v>
      </c>
      <c r="C305" s="13">
        <v>1.6410999633185566E-2</v>
      </c>
      <c r="D305" s="13">
        <v>-7.3329998360946768E-3</v>
      </c>
      <c r="E305" s="13"/>
      <c r="F305" s="2">
        <f t="shared" si="12"/>
        <v>1.0579349987050519</v>
      </c>
      <c r="G305" s="2">
        <f t="shared" si="13"/>
        <v>1.0164109996331856</v>
      </c>
      <c r="H305" s="2">
        <f t="shared" si="14"/>
        <v>0.9926670001639053</v>
      </c>
    </row>
    <row r="306" spans="1:8" x14ac:dyDescent="0.25">
      <c r="A306" s="1">
        <v>39629</v>
      </c>
      <c r="B306" s="13">
        <v>-1.4159999683499335E-2</v>
      </c>
      <c r="C306" s="13">
        <v>-7.9363998226076357E-2</v>
      </c>
      <c r="D306" s="13">
        <v>-8.0099998209625484E-4</v>
      </c>
      <c r="E306" s="13"/>
      <c r="F306" s="2">
        <f t="shared" si="12"/>
        <v>0.98584000031650065</v>
      </c>
      <c r="G306" s="2">
        <f t="shared" si="13"/>
        <v>0.92063600177392368</v>
      </c>
      <c r="H306" s="2">
        <f t="shared" si="14"/>
        <v>0.99919900001790374</v>
      </c>
    </row>
    <row r="307" spans="1:8" x14ac:dyDescent="0.25">
      <c r="A307" s="1">
        <v>39660</v>
      </c>
      <c r="B307" s="13">
        <v>-5.8601998690143223E-2</v>
      </c>
      <c r="C307" s="13">
        <v>-2.4211999458819626E-2</v>
      </c>
      <c r="D307" s="13">
        <v>-8.2299998160451646E-4</v>
      </c>
      <c r="E307" s="13"/>
      <c r="F307" s="2">
        <f t="shared" si="12"/>
        <v>0.94139800130985674</v>
      </c>
      <c r="G307" s="2">
        <f t="shared" si="13"/>
        <v>0.97578800054118042</v>
      </c>
      <c r="H307" s="2">
        <f t="shared" si="14"/>
        <v>0.99917700001839549</v>
      </c>
    </row>
    <row r="308" spans="1:8" x14ac:dyDescent="0.25">
      <c r="A308" s="1">
        <v>39689</v>
      </c>
      <c r="B308" s="13">
        <v>1.5438999654911459E-2</v>
      </c>
      <c r="C308" s="13">
        <v>-1.3602999695949258E-2</v>
      </c>
      <c r="D308" s="13">
        <v>9.4909997878596195E-3</v>
      </c>
      <c r="E308" s="13"/>
      <c r="F308" s="2">
        <f t="shared" si="12"/>
        <v>1.0154389996549114</v>
      </c>
      <c r="G308" s="2">
        <f t="shared" si="13"/>
        <v>0.98639700030405075</v>
      </c>
      <c r="H308" s="2">
        <f t="shared" si="14"/>
        <v>1.0094909997878596</v>
      </c>
    </row>
    <row r="309" spans="1:8" x14ac:dyDescent="0.25">
      <c r="A309" s="1">
        <v>39721</v>
      </c>
      <c r="B309" s="13">
        <v>-0.14451999676972627</v>
      </c>
      <c r="C309" s="13">
        <v>-0.11853699735049159</v>
      </c>
      <c r="D309" s="13">
        <v>-1.3431999699771404E-2</v>
      </c>
      <c r="E309" s="13"/>
      <c r="F309" s="2">
        <f t="shared" si="12"/>
        <v>0.85548000323027373</v>
      </c>
      <c r="G309" s="2">
        <f t="shared" si="13"/>
        <v>0.88146300264950839</v>
      </c>
      <c r="H309" s="2">
        <f t="shared" si="14"/>
        <v>0.98656800030022862</v>
      </c>
    </row>
    <row r="310" spans="1:8" x14ac:dyDescent="0.25">
      <c r="A310" s="1">
        <v>39752</v>
      </c>
      <c r="B310" s="13">
        <v>-0.1666929962741211</v>
      </c>
      <c r="C310" s="13">
        <v>-0.18935999576747417</v>
      </c>
      <c r="D310" s="13">
        <v>-2.3603999472409484E-2</v>
      </c>
      <c r="E310" s="13"/>
      <c r="F310" s="2">
        <f t="shared" si="12"/>
        <v>0.83330700372587896</v>
      </c>
      <c r="G310" s="2">
        <f t="shared" si="13"/>
        <v>0.8106400042325258</v>
      </c>
      <c r="H310" s="2">
        <f t="shared" si="14"/>
        <v>0.97639600052759057</v>
      </c>
    </row>
    <row r="311" spans="1:8" x14ac:dyDescent="0.25">
      <c r="A311" s="1">
        <v>39780</v>
      </c>
      <c r="B311" s="13">
        <v>-4.7361998941376805E-2</v>
      </c>
      <c r="C311" s="13">
        <v>-6.4065998568013316E-2</v>
      </c>
      <c r="D311" s="13">
        <v>3.2549999272450801E-2</v>
      </c>
      <c r="E311" s="13"/>
      <c r="F311" s="2">
        <f t="shared" si="12"/>
        <v>0.95263800105862317</v>
      </c>
      <c r="G311" s="2">
        <f t="shared" si="13"/>
        <v>0.93593400143198668</v>
      </c>
      <c r="H311" s="2">
        <f t="shared" si="14"/>
        <v>1.0325499992724507</v>
      </c>
    </row>
    <row r="312" spans="1:8" x14ac:dyDescent="0.25">
      <c r="A312" s="1">
        <v>39813</v>
      </c>
      <c r="B312" s="13">
        <v>-2.643299940917641E-2</v>
      </c>
      <c r="C312" s="13">
        <v>3.2579999271780249E-2</v>
      </c>
      <c r="D312" s="13">
        <v>3.7308999166078868E-2</v>
      </c>
      <c r="E312" s="13"/>
      <c r="F312" s="2">
        <f t="shared" si="12"/>
        <v>0.97356700059082357</v>
      </c>
      <c r="G312" s="2">
        <f t="shared" si="13"/>
        <v>1.0325799992717803</v>
      </c>
      <c r="H312" s="2">
        <f t="shared" si="14"/>
        <v>1.0373089991660789</v>
      </c>
    </row>
    <row r="313" spans="1:8" x14ac:dyDescent="0.25">
      <c r="A313" s="1">
        <v>39843</v>
      </c>
      <c r="B313" s="13">
        <v>-2.9613999338075517E-2</v>
      </c>
      <c r="C313" s="13">
        <v>-8.7330998048000041E-2</v>
      </c>
      <c r="D313" s="13">
        <v>-8.822999802790582E-3</v>
      </c>
      <c r="E313" s="13"/>
      <c r="F313" s="2">
        <f t="shared" si="12"/>
        <v>0.97038600066192449</v>
      </c>
      <c r="G313" s="2">
        <f t="shared" si="13"/>
        <v>0.91266900195199996</v>
      </c>
      <c r="H313" s="2">
        <f t="shared" si="14"/>
        <v>0.99117700019720945</v>
      </c>
    </row>
    <row r="314" spans="1:8" x14ac:dyDescent="0.25">
      <c r="A314" s="1">
        <v>39871</v>
      </c>
      <c r="B314" s="13">
        <v>-6.3108998589403928E-2</v>
      </c>
      <c r="C314" s="13">
        <v>-0.10172099772635848</v>
      </c>
      <c r="D314" s="13">
        <v>-3.7739999156445264E-3</v>
      </c>
      <c r="E314" s="13"/>
      <c r="F314" s="2">
        <f t="shared" si="12"/>
        <v>0.93689100141059611</v>
      </c>
      <c r="G314" s="2">
        <f t="shared" si="13"/>
        <v>0.89827900227364155</v>
      </c>
      <c r="H314" s="2">
        <f t="shared" si="14"/>
        <v>0.99622600008435547</v>
      </c>
    </row>
    <row r="315" spans="1:8" x14ac:dyDescent="0.25">
      <c r="A315" s="1">
        <v>39903</v>
      </c>
      <c r="B315" s="13">
        <v>7.7868998259492214E-2</v>
      </c>
      <c r="C315" s="13">
        <v>7.6098998299054796E-2</v>
      </c>
      <c r="D315" s="13">
        <v>1.3900999689288436E-2</v>
      </c>
      <c r="E315" s="13"/>
      <c r="F315" s="2">
        <f t="shared" si="12"/>
        <v>1.0778689982594922</v>
      </c>
      <c r="G315" s="2">
        <f t="shared" si="13"/>
        <v>1.0760989982990548</v>
      </c>
      <c r="H315" s="2">
        <f t="shared" si="14"/>
        <v>1.0139009996892885</v>
      </c>
    </row>
    <row r="316" spans="1:8" x14ac:dyDescent="0.25">
      <c r="A316" s="1">
        <v>39933</v>
      </c>
      <c r="B316" s="13">
        <v>7.2606998377107088E-2</v>
      </c>
      <c r="C316" s="13">
        <v>0.1131929974699393</v>
      </c>
      <c r="D316" s="13">
        <v>4.7809998931363229E-3</v>
      </c>
      <c r="E316" s="13"/>
      <c r="F316" s="2">
        <f t="shared" si="12"/>
        <v>1.0726069983771072</v>
      </c>
      <c r="G316" s="2">
        <f t="shared" si="13"/>
        <v>1.1131929974699393</v>
      </c>
      <c r="H316" s="2">
        <f t="shared" si="14"/>
        <v>1.0047809998931363</v>
      </c>
    </row>
    <row r="317" spans="1:8" x14ac:dyDescent="0.25">
      <c r="A317" s="1">
        <v>39962</v>
      </c>
      <c r="B317" s="13">
        <v>0.11461299743819982</v>
      </c>
      <c r="C317" s="13">
        <v>9.1731997949630023E-2</v>
      </c>
      <c r="D317" s="13">
        <v>7.2529998378828165E-3</v>
      </c>
      <c r="E317" s="13"/>
      <c r="F317" s="2">
        <f t="shared" si="12"/>
        <v>1.1146129974381997</v>
      </c>
      <c r="G317" s="2">
        <f t="shared" si="13"/>
        <v>1.0917319979496301</v>
      </c>
      <c r="H317" s="2">
        <f t="shared" si="14"/>
        <v>1.0072529998378827</v>
      </c>
    </row>
    <row r="318" spans="1:8" x14ac:dyDescent="0.25">
      <c r="A318" s="1">
        <v>39994</v>
      </c>
      <c r="B318" s="13">
        <v>3.4289999233558773E-3</v>
      </c>
      <c r="C318" s="13">
        <v>-4.0609999092295771E-3</v>
      </c>
      <c r="D318" s="13">
        <v>5.6879998728632921E-3</v>
      </c>
      <c r="E318" s="13"/>
      <c r="F318" s="2">
        <f t="shared" si="12"/>
        <v>1.0034289999233559</v>
      </c>
      <c r="G318" s="2">
        <f t="shared" si="13"/>
        <v>0.99593900009077041</v>
      </c>
      <c r="H318" s="2">
        <f t="shared" si="14"/>
        <v>1.0056879998728634</v>
      </c>
    </row>
    <row r="319" spans="1:8" x14ac:dyDescent="0.25">
      <c r="A319" s="1">
        <v>40025</v>
      </c>
      <c r="B319" s="13">
        <v>4.217599905729294E-2</v>
      </c>
      <c r="C319" s="13">
        <v>8.4924998101778323E-2</v>
      </c>
      <c r="D319" s="13">
        <v>1.6129999639466406E-2</v>
      </c>
      <c r="E319" s="13"/>
      <c r="F319" s="2">
        <f t="shared" si="12"/>
        <v>1.042175999057293</v>
      </c>
      <c r="G319" s="2">
        <f t="shared" si="13"/>
        <v>1.0849249981017783</v>
      </c>
      <c r="H319" s="2">
        <f t="shared" si="14"/>
        <v>1.0161299996394664</v>
      </c>
    </row>
    <row r="320" spans="1:8" x14ac:dyDescent="0.25">
      <c r="A320" s="1">
        <v>40056</v>
      </c>
      <c r="B320" s="13">
        <v>9.4689997883513569E-3</v>
      </c>
      <c r="C320" s="13">
        <v>4.1672999068535867E-2</v>
      </c>
      <c r="D320" s="13">
        <v>1.0353999768570066E-2</v>
      </c>
      <c r="E320" s="13"/>
      <c r="F320" s="2">
        <f t="shared" si="12"/>
        <v>1.0094689997883513</v>
      </c>
      <c r="G320" s="2">
        <f t="shared" si="13"/>
        <v>1.0416729990685358</v>
      </c>
      <c r="H320" s="2">
        <f t="shared" si="14"/>
        <v>1.01035399976857</v>
      </c>
    </row>
    <row r="321" spans="1:8" x14ac:dyDescent="0.25">
      <c r="A321" s="1">
        <v>40086</v>
      </c>
      <c r="B321" s="13">
        <v>5.1403998851031064E-2</v>
      </c>
      <c r="C321" s="13">
        <v>4.0182999101839957E-2</v>
      </c>
      <c r="D321" s="13">
        <v>1.0504999765194952E-2</v>
      </c>
      <c r="E321" s="13"/>
      <c r="F321" s="2">
        <f t="shared" si="12"/>
        <v>1.0514039988510311</v>
      </c>
      <c r="G321" s="2">
        <f t="shared" si="13"/>
        <v>1.0401829991018399</v>
      </c>
      <c r="H321" s="2">
        <f t="shared" si="14"/>
        <v>1.0105049997651949</v>
      </c>
    </row>
    <row r="322" spans="1:8" x14ac:dyDescent="0.25">
      <c r="A322" s="1">
        <v>40116</v>
      </c>
      <c r="B322" s="13">
        <v>-4.0431999096274374E-2</v>
      </c>
      <c r="C322" s="13">
        <v>-1.7587999606877566E-2</v>
      </c>
      <c r="D322" s="13">
        <v>4.9379998896270996E-3</v>
      </c>
      <c r="E322" s="13"/>
      <c r="F322" s="2">
        <f t="shared" si="12"/>
        <v>0.95956800090372563</v>
      </c>
      <c r="G322" s="2">
        <f t="shared" si="13"/>
        <v>0.98241200039312249</v>
      </c>
      <c r="H322" s="2">
        <f t="shared" si="14"/>
        <v>1.0049379998896271</v>
      </c>
    </row>
    <row r="323" spans="1:8" x14ac:dyDescent="0.25">
      <c r="A323" s="1">
        <v>40147</v>
      </c>
      <c r="B323" s="13">
        <v>5.1522998848371214E-2</v>
      </c>
      <c r="C323" s="13">
        <v>4.133099907618016E-2</v>
      </c>
      <c r="D323" s="13">
        <v>1.2946999710611999E-2</v>
      </c>
      <c r="E323" s="13"/>
      <c r="F323" s="2">
        <f t="shared" si="12"/>
        <v>1.0515229988483712</v>
      </c>
      <c r="G323" s="2">
        <f t="shared" si="13"/>
        <v>1.0413309990761801</v>
      </c>
      <c r="H323" s="2">
        <f t="shared" si="14"/>
        <v>1.012946999710612</v>
      </c>
    </row>
    <row r="324" spans="1:8" x14ac:dyDescent="0.25">
      <c r="A324" s="1">
        <v>40178</v>
      </c>
      <c r="B324" s="13">
        <v>2.9231999346613885E-2</v>
      </c>
      <c r="C324" s="13">
        <v>1.8278999591432511E-2</v>
      </c>
      <c r="D324" s="13">
        <v>-1.5630999650619922E-2</v>
      </c>
      <c r="E324" s="13"/>
      <c r="F324" s="2">
        <f t="shared" si="12"/>
        <v>1.0292319993466139</v>
      </c>
      <c r="G324" s="2">
        <f t="shared" si="13"/>
        <v>1.0182789995914325</v>
      </c>
      <c r="H324" s="2">
        <f t="shared" si="14"/>
        <v>0.98436900034938013</v>
      </c>
    </row>
    <row r="325" spans="1:8" x14ac:dyDescent="0.25">
      <c r="A325" s="1">
        <v>40207</v>
      </c>
      <c r="B325" s="13">
        <v>-5.34789988046512E-2</v>
      </c>
      <c r="C325" s="13">
        <v>-4.1138999080471694E-2</v>
      </c>
      <c r="D325" s="13">
        <v>1.5275999658554792E-2</v>
      </c>
      <c r="E325" s="13"/>
      <c r="F325" s="2">
        <f t="shared" si="12"/>
        <v>0.94652100119534877</v>
      </c>
      <c r="G325" s="2">
        <f t="shared" si="13"/>
        <v>0.95886100091952831</v>
      </c>
      <c r="H325" s="2">
        <f t="shared" si="14"/>
        <v>1.0152759996585548</v>
      </c>
    </row>
    <row r="326" spans="1:8" x14ac:dyDescent="0.25">
      <c r="A326" s="1">
        <v>40235</v>
      </c>
      <c r="B326" s="13">
        <v>4.9728998888470231E-2</v>
      </c>
      <c r="C326" s="13">
        <v>1.447899967636913E-2</v>
      </c>
      <c r="D326" s="13">
        <v>3.7339999165385963E-3</v>
      </c>
      <c r="E326" s="13"/>
      <c r="F326" s="2">
        <f t="shared" si="12"/>
        <v>1.0497289988884702</v>
      </c>
      <c r="G326" s="2">
        <f t="shared" si="13"/>
        <v>1.0144789996763692</v>
      </c>
      <c r="H326" s="2">
        <f t="shared" si="14"/>
        <v>1.0037339999165387</v>
      </c>
    </row>
    <row r="327" spans="1:8" x14ac:dyDescent="0.25">
      <c r="A327" s="1">
        <v>40268</v>
      </c>
      <c r="B327" s="13">
        <v>3.8073999148979784E-2</v>
      </c>
      <c r="C327" s="13">
        <v>6.2510998602770276E-2</v>
      </c>
      <c r="D327" s="13">
        <v>-1.2299999725073575E-3</v>
      </c>
      <c r="E327" s="13"/>
      <c r="F327" s="2">
        <f t="shared" si="12"/>
        <v>1.0380739991489798</v>
      </c>
      <c r="G327" s="2">
        <f t="shared" si="13"/>
        <v>1.0625109986027703</v>
      </c>
      <c r="H327" s="2">
        <f t="shared" si="14"/>
        <v>0.99877000002749261</v>
      </c>
    </row>
    <row r="328" spans="1:8" x14ac:dyDescent="0.25">
      <c r="A328" s="1">
        <v>40298</v>
      </c>
      <c r="B328" s="13">
        <v>1.6655999627709389E-2</v>
      </c>
      <c r="C328" s="13">
        <v>6.2099998611956839E-4</v>
      </c>
      <c r="D328" s="13">
        <v>1.0409999767318366E-2</v>
      </c>
      <c r="E328" s="13"/>
      <c r="F328" s="2">
        <f t="shared" ref="F328:F391" si="15">1+B328</f>
        <v>1.0166559996277094</v>
      </c>
      <c r="G328" s="2">
        <f t="shared" ref="G328:G391" si="16">1+C328</f>
        <v>1.0006209999861195</v>
      </c>
      <c r="H328" s="2">
        <f t="shared" ref="H328:H391" si="17">1+D328</f>
        <v>1.0104099997673184</v>
      </c>
    </row>
    <row r="329" spans="1:8" x14ac:dyDescent="0.25">
      <c r="A329" s="1">
        <v>40329</v>
      </c>
      <c r="B329" s="13">
        <v>-3.4782999222539364E-2</v>
      </c>
      <c r="C329" s="13">
        <v>-9.4961997877433896E-2</v>
      </c>
      <c r="D329" s="13">
        <v>8.4149998119100924E-3</v>
      </c>
      <c r="E329" s="13"/>
      <c r="F329" s="2">
        <f t="shared" si="15"/>
        <v>0.96521700077746064</v>
      </c>
      <c r="G329" s="2">
        <f t="shared" si="16"/>
        <v>0.90503800212256613</v>
      </c>
      <c r="H329" s="2">
        <f t="shared" si="17"/>
        <v>1.0084149998119101</v>
      </c>
    </row>
    <row r="330" spans="1:8" x14ac:dyDescent="0.25">
      <c r="A330" s="1">
        <v>40359</v>
      </c>
      <c r="B330" s="13">
        <v>-3.7141999169811604E-2</v>
      </c>
      <c r="C330" s="13">
        <v>-3.3776999245025217E-2</v>
      </c>
      <c r="D330" s="13">
        <v>1.5680999649502338E-2</v>
      </c>
      <c r="E330" s="13"/>
      <c r="F330" s="2">
        <f t="shared" si="15"/>
        <v>0.96285800083018835</v>
      </c>
      <c r="G330" s="2">
        <f t="shared" si="16"/>
        <v>0.9662230007549748</v>
      </c>
      <c r="H330" s="2">
        <f t="shared" si="17"/>
        <v>1.0156809996495024</v>
      </c>
    </row>
    <row r="331" spans="1:8" x14ac:dyDescent="0.25">
      <c r="A331" s="1">
        <v>40389</v>
      </c>
      <c r="B331" s="13">
        <v>3.9588999115116895E-2</v>
      </c>
      <c r="C331" s="13">
        <v>8.129699818287045E-2</v>
      </c>
      <c r="D331" s="13">
        <v>1.0674999761395155E-2</v>
      </c>
      <c r="E331" s="13"/>
      <c r="F331" s="2">
        <f t="shared" si="15"/>
        <v>1.0395889991151168</v>
      </c>
      <c r="G331" s="2">
        <f t="shared" si="16"/>
        <v>1.0812969981828704</v>
      </c>
      <c r="H331" s="2">
        <f t="shared" si="17"/>
        <v>1.0106749997613951</v>
      </c>
    </row>
    <row r="332" spans="1:8" x14ac:dyDescent="0.25">
      <c r="A332" s="1">
        <v>40421</v>
      </c>
      <c r="B332" s="13">
        <v>1.8953999576345085E-2</v>
      </c>
      <c r="C332" s="13">
        <v>-3.6942999174259604E-2</v>
      </c>
      <c r="D332" s="13">
        <v>1.2860999712534248E-2</v>
      </c>
      <c r="E332" s="13"/>
      <c r="F332" s="2">
        <f t="shared" si="15"/>
        <v>1.018953999576345</v>
      </c>
      <c r="G332" s="2">
        <f t="shared" si="16"/>
        <v>0.96305700082574042</v>
      </c>
      <c r="H332" s="2">
        <f t="shared" si="17"/>
        <v>1.0128609997125342</v>
      </c>
    </row>
    <row r="333" spans="1:8" x14ac:dyDescent="0.25">
      <c r="A333" s="1">
        <v>40451</v>
      </c>
      <c r="B333" s="13">
        <v>4.0868999086506666E-2</v>
      </c>
      <c r="C333" s="13">
        <v>9.3638997907005236E-2</v>
      </c>
      <c r="D333" s="13">
        <v>1.0659999761730432E-3</v>
      </c>
      <c r="E333" s="13"/>
      <c r="F333" s="2">
        <f t="shared" si="15"/>
        <v>1.0408689990865068</v>
      </c>
      <c r="G333" s="2">
        <f t="shared" si="16"/>
        <v>1.0936389979070051</v>
      </c>
      <c r="H333" s="2">
        <f t="shared" si="17"/>
        <v>1.0010659999761731</v>
      </c>
    </row>
    <row r="334" spans="1:8" x14ac:dyDescent="0.25">
      <c r="A334" s="1">
        <v>40480</v>
      </c>
      <c r="B334" s="13">
        <v>2.7104999394156039E-2</v>
      </c>
      <c r="C334" s="13">
        <v>3.764799915850163E-2</v>
      </c>
      <c r="D334" s="13">
        <v>3.5609999204054476E-3</v>
      </c>
      <c r="E334" s="13"/>
      <c r="F334" s="2">
        <f t="shared" si="15"/>
        <v>1.0271049993941561</v>
      </c>
      <c r="G334" s="2">
        <f t="shared" si="16"/>
        <v>1.0376479991585017</v>
      </c>
      <c r="H334" s="2">
        <f t="shared" si="17"/>
        <v>1.0035609999204054</v>
      </c>
    </row>
    <row r="335" spans="1:8" x14ac:dyDescent="0.25">
      <c r="A335" s="1">
        <v>40512</v>
      </c>
      <c r="B335" s="13">
        <v>2.3511999474465847E-2</v>
      </c>
      <c r="C335" s="13">
        <v>-2.116699952688068E-2</v>
      </c>
      <c r="D335" s="13">
        <v>-5.7469998715445397E-3</v>
      </c>
      <c r="E335" s="13"/>
      <c r="F335" s="2">
        <f t="shared" si="15"/>
        <v>1.0235119994744659</v>
      </c>
      <c r="G335" s="2">
        <f t="shared" si="16"/>
        <v>0.97883300047311927</v>
      </c>
      <c r="H335" s="2">
        <f t="shared" si="17"/>
        <v>0.99425300012845541</v>
      </c>
    </row>
    <row r="336" spans="1:8" x14ac:dyDescent="0.25">
      <c r="A336" s="1">
        <v>40543</v>
      </c>
      <c r="B336" s="13">
        <v>4.0876999086327852E-2</v>
      </c>
      <c r="C336" s="13">
        <v>7.3848998349346218E-2</v>
      </c>
      <c r="D336" s="13">
        <v>-1.0783999758958817E-2</v>
      </c>
      <c r="E336" s="13"/>
      <c r="F336" s="2">
        <f t="shared" si="15"/>
        <v>1.0408769990863278</v>
      </c>
      <c r="G336" s="2">
        <f t="shared" si="16"/>
        <v>1.0738489983493462</v>
      </c>
      <c r="H336" s="2">
        <f t="shared" si="17"/>
        <v>0.98921600024104117</v>
      </c>
    </row>
    <row r="337" spans="1:8" x14ac:dyDescent="0.25">
      <c r="A337" s="1">
        <v>40574</v>
      </c>
      <c r="B337" s="13">
        <v>9.8589997796341769E-3</v>
      </c>
      <c r="C337" s="13">
        <v>2.2798999490402639E-2</v>
      </c>
      <c r="D337" s="13">
        <v>1.1639999739825725E-3</v>
      </c>
      <c r="E337" s="13"/>
      <c r="F337" s="2">
        <f t="shared" si="15"/>
        <v>1.0098589997796341</v>
      </c>
      <c r="G337" s="2">
        <f t="shared" si="16"/>
        <v>1.0227989994904025</v>
      </c>
      <c r="H337" s="2">
        <f t="shared" si="17"/>
        <v>1.0011639999739825</v>
      </c>
    </row>
    <row r="338" spans="1:8" x14ac:dyDescent="0.25">
      <c r="A338" s="1">
        <v>40602</v>
      </c>
      <c r="B338" s="13">
        <v>4.4368999008275567E-2</v>
      </c>
      <c r="C338" s="13">
        <v>3.545199920758605E-2</v>
      </c>
      <c r="D338" s="13">
        <v>2.501999944075942E-3</v>
      </c>
      <c r="E338" s="13"/>
      <c r="F338" s="2">
        <f t="shared" si="15"/>
        <v>1.0443689990082756</v>
      </c>
      <c r="G338" s="2">
        <f t="shared" si="16"/>
        <v>1.0354519992075861</v>
      </c>
      <c r="H338" s="2">
        <f t="shared" si="17"/>
        <v>1.0025019999440759</v>
      </c>
    </row>
    <row r="339" spans="1:8" x14ac:dyDescent="0.25">
      <c r="A339" s="1">
        <v>40633</v>
      </c>
      <c r="B339" s="13">
        <v>1.2209999727085233E-3</v>
      </c>
      <c r="C339" s="13">
        <v>-9.3759997904300681E-3</v>
      </c>
      <c r="D339" s="13">
        <v>5.5199998766183856E-4</v>
      </c>
      <c r="E339" s="13"/>
      <c r="F339" s="2">
        <f t="shared" si="15"/>
        <v>1.0012209999727084</v>
      </c>
      <c r="G339" s="2">
        <f t="shared" si="16"/>
        <v>0.99062400020956998</v>
      </c>
      <c r="H339" s="2">
        <f t="shared" si="17"/>
        <v>1.0005519999876618</v>
      </c>
    </row>
    <row r="340" spans="1:8" x14ac:dyDescent="0.25">
      <c r="A340" s="1">
        <v>40662</v>
      </c>
      <c r="B340" s="13">
        <v>-1.0216999771632254E-2</v>
      </c>
      <c r="C340" s="13">
        <v>4.2843999042361976E-2</v>
      </c>
      <c r="D340" s="13">
        <v>1.2693999716266991E-2</v>
      </c>
      <c r="E340" s="13"/>
      <c r="F340" s="2">
        <f t="shared" si="15"/>
        <v>0.98978300022836774</v>
      </c>
      <c r="G340" s="2">
        <f t="shared" si="16"/>
        <v>1.0428439990423619</v>
      </c>
      <c r="H340" s="2">
        <f t="shared" si="17"/>
        <v>1.0126939997162669</v>
      </c>
    </row>
    <row r="341" spans="1:8" x14ac:dyDescent="0.25">
      <c r="A341" s="1">
        <v>40694</v>
      </c>
      <c r="B341" s="13">
        <v>-8.7039998054504394E-3</v>
      </c>
      <c r="C341" s="13">
        <v>-1.9968999553658068E-2</v>
      </c>
      <c r="D341" s="13">
        <v>1.304999970830977E-2</v>
      </c>
      <c r="E341" s="13"/>
      <c r="F341" s="2">
        <f t="shared" si="15"/>
        <v>0.99129600019454955</v>
      </c>
      <c r="G341" s="2">
        <f t="shared" si="16"/>
        <v>0.98003100044634195</v>
      </c>
      <c r="H341" s="2">
        <f t="shared" si="17"/>
        <v>1.0130499997083098</v>
      </c>
    </row>
    <row r="342" spans="1:8" x14ac:dyDescent="0.25">
      <c r="A342" s="1">
        <v>40724</v>
      </c>
      <c r="B342" s="13">
        <v>-3.3306999255530538E-2</v>
      </c>
      <c r="C342" s="13">
        <v>-1.5418999655358494E-2</v>
      </c>
      <c r="D342" s="13">
        <v>-2.9279999345541E-3</v>
      </c>
      <c r="E342" s="13"/>
      <c r="F342" s="2">
        <f t="shared" si="15"/>
        <v>0.96669300074446951</v>
      </c>
      <c r="G342" s="2">
        <f t="shared" si="16"/>
        <v>0.98458100034464147</v>
      </c>
      <c r="H342" s="2">
        <f t="shared" si="17"/>
        <v>0.99707200006544594</v>
      </c>
    </row>
    <row r="343" spans="1:8" x14ac:dyDescent="0.25">
      <c r="A343" s="1">
        <v>40753</v>
      </c>
      <c r="B343" s="13">
        <v>-2.4982999441586433E-2</v>
      </c>
      <c r="C343" s="13">
        <v>-1.7882999600283802E-2</v>
      </c>
      <c r="D343" s="13">
        <v>1.586799964532256E-2</v>
      </c>
      <c r="E343" s="13"/>
      <c r="F343" s="2">
        <f t="shared" si="15"/>
        <v>0.97501700055841356</v>
      </c>
      <c r="G343" s="2">
        <f t="shared" si="16"/>
        <v>0.98211700039971617</v>
      </c>
      <c r="H343" s="2">
        <f t="shared" si="17"/>
        <v>1.0158679996453226</v>
      </c>
    </row>
    <row r="344" spans="1:8" x14ac:dyDescent="0.25">
      <c r="A344" s="1">
        <v>40786</v>
      </c>
      <c r="B344" s="13">
        <v>-1.2087999729812147E-2</v>
      </c>
      <c r="C344" s="13">
        <v>-7.005399843417108E-2</v>
      </c>
      <c r="D344" s="13">
        <v>1.4609999673441053E-2</v>
      </c>
      <c r="E344" s="13"/>
      <c r="F344" s="2">
        <f t="shared" si="15"/>
        <v>0.98791200027018788</v>
      </c>
      <c r="G344" s="2">
        <f t="shared" si="16"/>
        <v>0.92994600156582896</v>
      </c>
      <c r="H344" s="2">
        <f t="shared" si="17"/>
        <v>1.014609999673441</v>
      </c>
    </row>
    <row r="345" spans="1:8" x14ac:dyDescent="0.25">
      <c r="A345" s="1">
        <v>40816</v>
      </c>
      <c r="B345" s="13">
        <v>-8.6634998063556859E-2</v>
      </c>
      <c r="C345" s="13">
        <v>-8.5913998079672454E-2</v>
      </c>
      <c r="D345" s="13">
        <v>7.2749998373910791E-3</v>
      </c>
      <c r="E345" s="13"/>
      <c r="F345" s="2">
        <f t="shared" si="15"/>
        <v>0.9133650019364431</v>
      </c>
      <c r="G345" s="2">
        <f t="shared" si="16"/>
        <v>0.91408600192032752</v>
      </c>
      <c r="H345" s="2">
        <f t="shared" si="17"/>
        <v>1.0072749998373911</v>
      </c>
    </row>
    <row r="346" spans="1:8" x14ac:dyDescent="0.25">
      <c r="A346" s="1">
        <v>40847</v>
      </c>
      <c r="B346" s="13">
        <v>5.6076998746581376E-2</v>
      </c>
      <c r="C346" s="13">
        <v>0.10369499768223614</v>
      </c>
      <c r="D346" s="13">
        <v>1.0739999759942292E-3</v>
      </c>
      <c r="E346" s="13"/>
      <c r="F346" s="2">
        <f t="shared" si="15"/>
        <v>1.0560769987465815</v>
      </c>
      <c r="G346" s="2">
        <f t="shared" si="16"/>
        <v>1.1036949976822361</v>
      </c>
      <c r="H346" s="2">
        <f t="shared" si="17"/>
        <v>1.0010739999759943</v>
      </c>
    </row>
    <row r="347" spans="1:8" x14ac:dyDescent="0.25">
      <c r="A347" s="1">
        <v>40877</v>
      </c>
      <c r="B347" s="13">
        <v>-2.1259999524801971E-3</v>
      </c>
      <c r="C347" s="13">
        <v>-2.3951999464631082E-2</v>
      </c>
      <c r="D347" s="13">
        <v>-8.6799998059868813E-4</v>
      </c>
      <c r="E347" s="13"/>
      <c r="F347" s="2">
        <f t="shared" si="15"/>
        <v>0.9978740000475198</v>
      </c>
      <c r="G347" s="2">
        <f t="shared" si="16"/>
        <v>0.97604800053536889</v>
      </c>
      <c r="H347" s="2">
        <f t="shared" si="17"/>
        <v>0.99913200001940128</v>
      </c>
    </row>
    <row r="348" spans="1:8" x14ac:dyDescent="0.25">
      <c r="A348" s="1">
        <v>40907</v>
      </c>
      <c r="B348" s="13">
        <v>-1.6995999620109798E-2</v>
      </c>
      <c r="C348" s="13">
        <v>-1.8099999595433476E-4</v>
      </c>
      <c r="D348" s="13">
        <v>1.0990999754332006E-2</v>
      </c>
      <c r="E348" s="13"/>
      <c r="F348" s="2">
        <f t="shared" si="15"/>
        <v>0.98300400037989022</v>
      </c>
      <c r="G348" s="2">
        <f t="shared" si="16"/>
        <v>0.99981900000404567</v>
      </c>
      <c r="H348" s="2">
        <f t="shared" si="17"/>
        <v>1.010990999754332</v>
      </c>
    </row>
    <row r="349" spans="1:8" x14ac:dyDescent="0.25">
      <c r="A349" s="1">
        <v>40939</v>
      </c>
      <c r="B349" s="13">
        <v>4.3728999022580678E-2</v>
      </c>
      <c r="C349" s="13">
        <v>5.0439998872578141E-2</v>
      </c>
      <c r="D349" s="13">
        <v>8.780999803729355E-3</v>
      </c>
      <c r="E349" s="13"/>
      <c r="F349" s="2">
        <f t="shared" si="15"/>
        <v>1.0437289990225807</v>
      </c>
      <c r="G349" s="2">
        <f t="shared" si="16"/>
        <v>1.0504399988725781</v>
      </c>
      <c r="H349" s="2">
        <f t="shared" si="17"/>
        <v>1.0087809998037294</v>
      </c>
    </row>
    <row r="350" spans="1:8" x14ac:dyDescent="0.25">
      <c r="A350" s="1">
        <v>40968</v>
      </c>
      <c r="B350" s="13">
        <v>1.6733999625965952E-2</v>
      </c>
      <c r="C350" s="13">
        <v>4.9395998895913368E-2</v>
      </c>
      <c r="D350" s="13">
        <v>-2.2999999485909939E-4</v>
      </c>
      <c r="E350" s="13"/>
      <c r="F350" s="2">
        <f t="shared" si="15"/>
        <v>1.0167339996259659</v>
      </c>
      <c r="G350" s="2">
        <f t="shared" si="16"/>
        <v>1.0493959988959134</v>
      </c>
      <c r="H350" s="2">
        <f t="shared" si="17"/>
        <v>0.99977000000514094</v>
      </c>
    </row>
    <row r="351" spans="1:8" x14ac:dyDescent="0.25">
      <c r="A351" s="1">
        <v>40998</v>
      </c>
      <c r="B351" s="13">
        <v>-1.6317999635264275E-2</v>
      </c>
      <c r="C351" s="13">
        <v>1.3427999699860811E-2</v>
      </c>
      <c r="D351" s="13">
        <v>-5.478999877534807E-3</v>
      </c>
      <c r="E351" s="13"/>
      <c r="F351" s="2">
        <f t="shared" si="15"/>
        <v>0.98368200036473574</v>
      </c>
      <c r="G351" s="2">
        <f t="shared" si="16"/>
        <v>1.0134279996998607</v>
      </c>
      <c r="H351" s="2">
        <f t="shared" si="17"/>
        <v>0.99452100012246514</v>
      </c>
    </row>
    <row r="352" spans="1:8" x14ac:dyDescent="0.25">
      <c r="A352" s="1">
        <v>41029</v>
      </c>
      <c r="B352" s="13">
        <v>-5.9639998666942123E-3</v>
      </c>
      <c r="C352" s="13">
        <v>-1.100099975410849E-2</v>
      </c>
      <c r="D352" s="13">
        <v>1.1085999752208591E-2</v>
      </c>
      <c r="E352" s="13"/>
      <c r="F352" s="2">
        <f t="shared" si="15"/>
        <v>0.99403600013330584</v>
      </c>
      <c r="G352" s="2">
        <f t="shared" si="16"/>
        <v>0.98899900024589149</v>
      </c>
      <c r="H352" s="2">
        <f t="shared" si="17"/>
        <v>1.0110859997522086</v>
      </c>
    </row>
    <row r="353" spans="1:8" x14ac:dyDescent="0.25">
      <c r="A353" s="1">
        <v>41060</v>
      </c>
      <c r="B353" s="13">
        <v>-6.1397998627647762E-2</v>
      </c>
      <c r="C353" s="13">
        <v>-8.5522998088411989E-2</v>
      </c>
      <c r="D353" s="13">
        <v>9.0479997977614413E-3</v>
      </c>
      <c r="E353" s="13"/>
      <c r="F353" s="2">
        <f t="shared" si="15"/>
        <v>0.93860200137235228</v>
      </c>
      <c r="G353" s="2">
        <f t="shared" si="16"/>
        <v>0.91447700191158798</v>
      </c>
      <c r="H353" s="2">
        <f t="shared" si="17"/>
        <v>1.0090479997977615</v>
      </c>
    </row>
    <row r="354" spans="1:8" x14ac:dyDescent="0.25">
      <c r="A354" s="1">
        <v>41089</v>
      </c>
      <c r="B354" s="13">
        <v>1.1002999754063785E-2</v>
      </c>
      <c r="C354" s="13">
        <v>5.1455998849868775E-2</v>
      </c>
      <c r="D354" s="13">
        <v>3.9199999123811722E-4</v>
      </c>
      <c r="E354" s="13"/>
      <c r="F354" s="2">
        <f t="shared" si="15"/>
        <v>1.0110029997540637</v>
      </c>
      <c r="G354" s="2">
        <f t="shared" si="16"/>
        <v>1.0514559988498688</v>
      </c>
      <c r="H354" s="2">
        <f t="shared" si="17"/>
        <v>1.0003919999912381</v>
      </c>
    </row>
    <row r="355" spans="1:8" x14ac:dyDescent="0.25">
      <c r="A355" s="1">
        <v>41121</v>
      </c>
      <c r="B355" s="13">
        <v>8.0029998211190098E-3</v>
      </c>
      <c r="C355" s="13">
        <v>1.3093999707326292E-2</v>
      </c>
      <c r="D355" s="13">
        <v>1.3792999691702425E-2</v>
      </c>
      <c r="E355" s="13"/>
      <c r="F355" s="2">
        <f t="shared" si="15"/>
        <v>1.0080029998211191</v>
      </c>
      <c r="G355" s="2">
        <f t="shared" si="16"/>
        <v>1.0130939997073263</v>
      </c>
      <c r="H355" s="2">
        <f t="shared" si="17"/>
        <v>1.0137929996917023</v>
      </c>
    </row>
    <row r="356" spans="1:8" x14ac:dyDescent="0.25">
      <c r="A356" s="1">
        <v>41152</v>
      </c>
      <c r="B356" s="13">
        <v>2.6477999408170583E-2</v>
      </c>
      <c r="C356" s="13">
        <v>2.5840999422408639E-2</v>
      </c>
      <c r="D356" s="13">
        <v>6.5299998540431254E-4</v>
      </c>
      <c r="E356" s="13"/>
      <c r="F356" s="2">
        <f t="shared" si="15"/>
        <v>1.0264779994081705</v>
      </c>
      <c r="G356" s="2">
        <f t="shared" si="16"/>
        <v>1.0258409994224087</v>
      </c>
      <c r="H356" s="2">
        <f t="shared" si="17"/>
        <v>1.0006529999854044</v>
      </c>
    </row>
    <row r="357" spans="1:8" x14ac:dyDescent="0.25">
      <c r="A357" s="1">
        <v>41180</v>
      </c>
      <c r="B357" s="13">
        <v>3.4292999233491717E-2</v>
      </c>
      <c r="C357" s="13">
        <v>2.7896999376453457E-2</v>
      </c>
      <c r="D357" s="13">
        <v>1.3769999692216513E-3</v>
      </c>
      <c r="E357" s="13"/>
      <c r="F357" s="2">
        <f t="shared" si="15"/>
        <v>1.0342929992334917</v>
      </c>
      <c r="G357" s="2">
        <f t="shared" si="16"/>
        <v>1.0278969993764535</v>
      </c>
      <c r="H357" s="2">
        <f t="shared" si="17"/>
        <v>1.0013769999692217</v>
      </c>
    </row>
    <row r="358" spans="1:8" x14ac:dyDescent="0.25">
      <c r="A358" s="1">
        <v>41213</v>
      </c>
      <c r="B358" s="13">
        <v>1.0682999761216342E-2</v>
      </c>
      <c r="C358" s="13">
        <v>-6.4939998548477883E-3</v>
      </c>
      <c r="D358" s="13">
        <v>1.9669999560341239E-3</v>
      </c>
      <c r="E358" s="13"/>
      <c r="F358" s="2">
        <f t="shared" si="15"/>
        <v>1.0106829997612163</v>
      </c>
      <c r="G358" s="2">
        <f t="shared" si="16"/>
        <v>0.99350600014515222</v>
      </c>
      <c r="H358" s="2">
        <f t="shared" si="17"/>
        <v>1.0019669999560341</v>
      </c>
    </row>
    <row r="359" spans="1:8" x14ac:dyDescent="0.25">
      <c r="A359" s="1">
        <v>41243</v>
      </c>
      <c r="B359" s="13">
        <v>-1.2821999713405967E-2</v>
      </c>
      <c r="C359" s="13">
        <v>1.3333999701961875E-2</v>
      </c>
      <c r="D359" s="13">
        <v>1.5779999647289513E-3</v>
      </c>
      <c r="E359" s="13"/>
      <c r="F359" s="2">
        <f t="shared" si="15"/>
        <v>0.98717800028659408</v>
      </c>
      <c r="G359" s="2">
        <f t="shared" si="16"/>
        <v>1.0133339997019619</v>
      </c>
      <c r="H359" s="2">
        <f t="shared" si="17"/>
        <v>1.001577999964729</v>
      </c>
    </row>
    <row r="360" spans="1:8" x14ac:dyDescent="0.25">
      <c r="A360" s="1">
        <v>41274</v>
      </c>
      <c r="B360" s="13">
        <v>1.9469999564811588E-2</v>
      </c>
      <c r="C360" s="13">
        <v>1.9333999567851423E-2</v>
      </c>
      <c r="D360" s="13">
        <v>-1.4239999681711197E-3</v>
      </c>
      <c r="E360" s="13"/>
      <c r="F360" s="2">
        <f t="shared" si="15"/>
        <v>1.0194699995648115</v>
      </c>
      <c r="G360" s="2">
        <f t="shared" si="16"/>
        <v>1.0193339995678514</v>
      </c>
      <c r="H360" s="2">
        <f t="shared" si="17"/>
        <v>0.99857600003182889</v>
      </c>
    </row>
    <row r="361" spans="1:8" x14ac:dyDescent="0.25">
      <c r="A361" s="1">
        <v>41305</v>
      </c>
      <c r="B361" s="13">
        <v>2.2517999496683476E-2</v>
      </c>
      <c r="C361" s="13">
        <v>5.1213998855277901E-2</v>
      </c>
      <c r="D361" s="13">
        <v>-6.9939998436719178E-3</v>
      </c>
      <c r="E361" s="13"/>
      <c r="F361" s="2">
        <f t="shared" si="15"/>
        <v>1.0225179994966835</v>
      </c>
      <c r="G361" s="2">
        <f t="shared" si="16"/>
        <v>1.051213998855278</v>
      </c>
      <c r="H361" s="2">
        <f t="shared" si="17"/>
        <v>0.99300600015632812</v>
      </c>
    </row>
    <row r="362" spans="1:8" x14ac:dyDescent="0.25">
      <c r="A362" s="1">
        <v>41333</v>
      </c>
      <c r="B362" s="13">
        <v>1.2558999719284475E-2</v>
      </c>
      <c r="C362" s="13">
        <v>2.1479999519884584E-3</v>
      </c>
      <c r="D362" s="13">
        <v>5.0119998879730697E-3</v>
      </c>
      <c r="E362" s="13"/>
      <c r="F362" s="2">
        <f t="shared" si="15"/>
        <v>1.0125589997192845</v>
      </c>
      <c r="G362" s="2">
        <f t="shared" si="16"/>
        <v>1.0021479999519884</v>
      </c>
      <c r="H362" s="2">
        <f t="shared" si="17"/>
        <v>1.005011999887973</v>
      </c>
    </row>
    <row r="363" spans="1:8" x14ac:dyDescent="0.25">
      <c r="A363" s="1">
        <v>41362</v>
      </c>
      <c r="B363" s="13">
        <v>-1.9309999568387865E-3</v>
      </c>
      <c r="C363" s="13">
        <v>2.4019999463111164E-2</v>
      </c>
      <c r="D363" s="13">
        <v>7.9899998214095829E-4</v>
      </c>
      <c r="E363" s="13"/>
      <c r="F363" s="2">
        <f t="shared" si="15"/>
        <v>0.99806900004316124</v>
      </c>
      <c r="G363" s="2">
        <f t="shared" si="16"/>
        <v>1.0240199994631112</v>
      </c>
      <c r="H363" s="2">
        <f t="shared" si="17"/>
        <v>1.0007989999821409</v>
      </c>
    </row>
    <row r="364" spans="1:8" x14ac:dyDescent="0.25">
      <c r="A364" s="1">
        <v>41394</v>
      </c>
      <c r="B364" s="13">
        <v>-2.0746999536268414E-2</v>
      </c>
      <c r="C364" s="13">
        <v>3.1839999288320542E-2</v>
      </c>
      <c r="D364" s="13">
        <v>1.0118999773822725E-2</v>
      </c>
      <c r="E364" s="13"/>
      <c r="F364" s="2">
        <f t="shared" si="15"/>
        <v>0.97925300046373154</v>
      </c>
      <c r="G364" s="2">
        <f t="shared" si="16"/>
        <v>1.0318399992883205</v>
      </c>
      <c r="H364" s="2">
        <f t="shared" si="17"/>
        <v>1.0101189997738227</v>
      </c>
    </row>
    <row r="365" spans="1:8" x14ac:dyDescent="0.25">
      <c r="A365" s="1">
        <v>41425</v>
      </c>
      <c r="B365" s="13">
        <v>1.769999960437417E-2</v>
      </c>
      <c r="C365" s="13">
        <v>1.1309999747201802E-3</v>
      </c>
      <c r="D365" s="13">
        <v>-1.7841999601200222E-2</v>
      </c>
      <c r="E365" s="13"/>
      <c r="F365" s="2">
        <f t="shared" si="15"/>
        <v>1.0176999996043741</v>
      </c>
      <c r="G365" s="2">
        <f t="shared" si="16"/>
        <v>1.0011309999747202</v>
      </c>
      <c r="H365" s="2">
        <f t="shared" si="17"/>
        <v>0.98215800039879975</v>
      </c>
    </row>
    <row r="366" spans="1:8" x14ac:dyDescent="0.25">
      <c r="A366" s="1">
        <v>41453</v>
      </c>
      <c r="B366" s="13">
        <v>-3.7571999160200362E-2</v>
      </c>
      <c r="C366" s="13">
        <v>-2.4230999458394943E-2</v>
      </c>
      <c r="D366" s="13">
        <v>-1.5468999654240905E-2</v>
      </c>
      <c r="E366" s="13"/>
      <c r="F366" s="2">
        <f t="shared" si="15"/>
        <v>0.96242800083979962</v>
      </c>
      <c r="G366" s="2">
        <f t="shared" si="16"/>
        <v>0.97576900054160509</v>
      </c>
      <c r="H366" s="2">
        <f t="shared" si="17"/>
        <v>0.98453100034575913</v>
      </c>
    </row>
    <row r="367" spans="1:8" x14ac:dyDescent="0.25">
      <c r="A367" s="1">
        <v>41486</v>
      </c>
      <c r="B367" s="13">
        <v>3.186999928764999E-2</v>
      </c>
      <c r="C367" s="13">
        <v>5.3049998814240093E-2</v>
      </c>
      <c r="D367" s="13">
        <v>1.3669999694451689E-3</v>
      </c>
      <c r="E367" s="13"/>
      <c r="F367" s="2">
        <f t="shared" si="15"/>
        <v>1.0318699992876499</v>
      </c>
      <c r="G367" s="2">
        <f t="shared" si="16"/>
        <v>1.0530499988142401</v>
      </c>
      <c r="H367" s="2">
        <f t="shared" si="17"/>
        <v>1.0013669999694452</v>
      </c>
    </row>
    <row r="368" spans="1:8" x14ac:dyDescent="0.25">
      <c r="A368" s="1">
        <v>41516</v>
      </c>
      <c r="B368" s="13">
        <v>1.5481999653950335E-2</v>
      </c>
      <c r="C368" s="13">
        <v>-2.0874999533407389E-2</v>
      </c>
      <c r="D368" s="13">
        <v>-5.1119998857378961E-3</v>
      </c>
      <c r="E368" s="13"/>
      <c r="F368" s="2">
        <f t="shared" si="15"/>
        <v>1.0154819996539504</v>
      </c>
      <c r="G368" s="2">
        <f t="shared" si="16"/>
        <v>0.97912500046659257</v>
      </c>
      <c r="H368" s="2">
        <f t="shared" si="17"/>
        <v>0.99488800011426215</v>
      </c>
    </row>
    <row r="369" spans="1:8" x14ac:dyDescent="0.25">
      <c r="A369" s="1">
        <v>41547</v>
      </c>
      <c r="B369" s="13">
        <v>1.3975999687612057E-2</v>
      </c>
      <c r="C369" s="13">
        <v>5.0476998871751125E-2</v>
      </c>
      <c r="D369" s="13">
        <v>9.4669997883960605E-3</v>
      </c>
      <c r="E369" s="13"/>
      <c r="F369" s="2">
        <f t="shared" si="15"/>
        <v>1.0139759996876121</v>
      </c>
      <c r="G369" s="2">
        <f t="shared" si="16"/>
        <v>1.0504769988717511</v>
      </c>
      <c r="H369" s="2">
        <f t="shared" si="17"/>
        <v>1.009466999788396</v>
      </c>
    </row>
    <row r="370" spans="1:8" x14ac:dyDescent="0.25">
      <c r="A370" s="1">
        <v>41578</v>
      </c>
      <c r="B370" s="13">
        <v>4.7241998944059012E-2</v>
      </c>
      <c r="C370" s="13">
        <v>3.9416999118961391E-2</v>
      </c>
      <c r="D370" s="13">
        <v>8.0849998192861674E-3</v>
      </c>
      <c r="E370" s="13"/>
      <c r="F370" s="2">
        <f t="shared" si="15"/>
        <v>1.0472419989440591</v>
      </c>
      <c r="G370" s="2">
        <f t="shared" si="16"/>
        <v>1.0394169991189615</v>
      </c>
      <c r="H370" s="2">
        <f t="shared" si="17"/>
        <v>1.0080849998192862</v>
      </c>
    </row>
    <row r="371" spans="1:8" x14ac:dyDescent="0.25">
      <c r="A371" s="1">
        <v>41607</v>
      </c>
      <c r="B371" s="13">
        <v>4.4989998994395142E-3</v>
      </c>
      <c r="C371" s="13">
        <v>1.8164999593980609E-2</v>
      </c>
      <c r="D371" s="13">
        <v>-3.743999916315079E-3</v>
      </c>
      <c r="E371" s="13"/>
      <c r="F371" s="2">
        <f t="shared" si="15"/>
        <v>1.0044989998994396</v>
      </c>
      <c r="G371" s="2">
        <f t="shared" si="16"/>
        <v>1.0181649995939805</v>
      </c>
      <c r="H371" s="2">
        <f t="shared" si="17"/>
        <v>0.99625600008368487</v>
      </c>
    </row>
    <row r="372" spans="1:8" x14ac:dyDescent="0.25">
      <c r="A372" s="1">
        <v>41639</v>
      </c>
      <c r="B372" s="13">
        <v>1.9872999555803836E-2</v>
      </c>
      <c r="C372" s="13">
        <v>2.1551999518275258E-2</v>
      </c>
      <c r="D372" s="13">
        <v>-5.6509998736903079E-3</v>
      </c>
      <c r="E372" s="13"/>
      <c r="F372" s="2">
        <f t="shared" si="15"/>
        <v>1.0198729995558038</v>
      </c>
      <c r="G372" s="2">
        <f t="shared" si="16"/>
        <v>1.0215519995182754</v>
      </c>
      <c r="H372" s="2">
        <f t="shared" si="17"/>
        <v>0.99434900012630967</v>
      </c>
    </row>
    <row r="373" spans="1:8" x14ac:dyDescent="0.25">
      <c r="A373" s="1">
        <v>41670</v>
      </c>
      <c r="B373" s="13">
        <v>8.1639998175203794E-3</v>
      </c>
      <c r="C373" s="13">
        <v>-3.6736999178864062E-2</v>
      </c>
      <c r="D373" s="13">
        <v>1.4774999669753016E-2</v>
      </c>
      <c r="E373" s="13"/>
      <c r="F373" s="2">
        <f t="shared" si="15"/>
        <v>1.0081639998175205</v>
      </c>
      <c r="G373" s="2">
        <f t="shared" si="16"/>
        <v>0.96326300082113592</v>
      </c>
      <c r="H373" s="2">
        <f t="shared" si="17"/>
        <v>1.014774999669753</v>
      </c>
    </row>
    <row r="374" spans="1:8" x14ac:dyDescent="0.25">
      <c r="A374" s="1">
        <v>41698</v>
      </c>
      <c r="B374" s="13">
        <v>3.9262999122403559E-2</v>
      </c>
      <c r="C374" s="13">
        <v>5.0579998869448896E-2</v>
      </c>
      <c r="D374" s="13">
        <v>5.3169998811557883E-3</v>
      </c>
      <c r="E374" s="13"/>
      <c r="F374" s="2">
        <f t="shared" si="15"/>
        <v>1.0392629991224036</v>
      </c>
      <c r="G374" s="2">
        <f t="shared" si="16"/>
        <v>1.0505799988694489</v>
      </c>
      <c r="H374" s="2">
        <f t="shared" si="17"/>
        <v>1.0053169998811557</v>
      </c>
    </row>
    <row r="375" spans="1:8" x14ac:dyDescent="0.25">
      <c r="A375" s="1">
        <v>41729</v>
      </c>
      <c r="B375" s="13">
        <v>1.2271999725699425E-2</v>
      </c>
      <c r="C375" s="13">
        <v>2.1239999525249006E-3</v>
      </c>
      <c r="D375" s="13">
        <v>-1.7029999619349839E-3</v>
      </c>
      <c r="E375" s="13"/>
      <c r="F375" s="2">
        <f t="shared" si="15"/>
        <v>1.0122719997256995</v>
      </c>
      <c r="G375" s="2">
        <f t="shared" si="16"/>
        <v>1.0021239999525249</v>
      </c>
      <c r="H375" s="2">
        <f t="shared" si="17"/>
        <v>0.99829700003806499</v>
      </c>
    </row>
    <row r="376" spans="1:8" x14ac:dyDescent="0.25">
      <c r="A376" s="1">
        <v>41759</v>
      </c>
      <c r="B376" s="13">
        <v>2.4241999458149074E-2</v>
      </c>
      <c r="C376" s="13">
        <v>1.0641999762132764E-2</v>
      </c>
      <c r="D376" s="13">
        <v>8.4389998113736514E-3</v>
      </c>
      <c r="E376" s="13"/>
      <c r="F376" s="2">
        <f t="shared" si="15"/>
        <v>1.0242419994581491</v>
      </c>
      <c r="G376" s="2">
        <f t="shared" si="16"/>
        <v>1.0106419997621328</v>
      </c>
      <c r="H376" s="2">
        <f t="shared" si="17"/>
        <v>1.0084389998113736</v>
      </c>
    </row>
    <row r="377" spans="1:8" x14ac:dyDescent="0.25">
      <c r="A377" s="1">
        <v>41789</v>
      </c>
      <c r="B377" s="13">
        <v>-1.6509999630972742E-3</v>
      </c>
      <c r="C377" s="13">
        <v>2.0370999544672669E-2</v>
      </c>
      <c r="D377" s="13">
        <v>1.1384999745525421E-2</v>
      </c>
      <c r="E377" s="13"/>
      <c r="F377" s="2">
        <f t="shared" si="15"/>
        <v>0.99834900003690275</v>
      </c>
      <c r="G377" s="2">
        <f t="shared" si="16"/>
        <v>1.0203709995446726</v>
      </c>
      <c r="H377" s="2">
        <f t="shared" si="17"/>
        <v>1.0113849997455253</v>
      </c>
    </row>
    <row r="378" spans="1:8" x14ac:dyDescent="0.25">
      <c r="A378" s="1">
        <v>41820</v>
      </c>
      <c r="B378" s="13">
        <v>4.0653999091312294E-2</v>
      </c>
      <c r="C378" s="13">
        <v>1.827299959156662E-2</v>
      </c>
      <c r="D378" s="13">
        <v>5.1699998844414953E-4</v>
      </c>
      <c r="E378" s="13"/>
      <c r="F378" s="2">
        <f t="shared" si="15"/>
        <v>1.0406539990913124</v>
      </c>
      <c r="G378" s="2">
        <f t="shared" si="16"/>
        <v>1.0182729995915667</v>
      </c>
      <c r="H378" s="2">
        <f t="shared" si="17"/>
        <v>1.0005169999884442</v>
      </c>
    </row>
    <row r="379" spans="1:8" x14ac:dyDescent="0.25">
      <c r="A379" s="1">
        <v>41851</v>
      </c>
      <c r="B379" s="13">
        <v>1.4207999682426453E-2</v>
      </c>
      <c r="C379" s="13">
        <v>-1.5652999650128185E-2</v>
      </c>
      <c r="D379" s="13">
        <v>-2.5079999439418317E-3</v>
      </c>
      <c r="E379" s="13"/>
      <c r="F379" s="2">
        <f t="shared" si="15"/>
        <v>1.0142079996824265</v>
      </c>
      <c r="G379" s="2">
        <f t="shared" si="16"/>
        <v>0.98434700034987177</v>
      </c>
      <c r="H379" s="2">
        <f t="shared" si="17"/>
        <v>0.9974920000560582</v>
      </c>
    </row>
    <row r="380" spans="1:8" x14ac:dyDescent="0.25">
      <c r="A380" s="1">
        <v>41880</v>
      </c>
      <c r="B380" s="13">
        <v>2.0879999533295633E-2</v>
      </c>
      <c r="C380" s="13">
        <v>2.2455999498069288E-2</v>
      </c>
      <c r="D380" s="13">
        <v>1.1038999753259124E-2</v>
      </c>
      <c r="E380" s="13"/>
      <c r="F380" s="2">
        <f t="shared" si="15"/>
        <v>1.0208799995332956</v>
      </c>
      <c r="G380" s="2">
        <f t="shared" si="16"/>
        <v>1.0224559994980693</v>
      </c>
      <c r="H380" s="2">
        <f t="shared" si="17"/>
        <v>1.0110389997532592</v>
      </c>
    </row>
    <row r="381" spans="1:8" x14ac:dyDescent="0.25">
      <c r="A381" s="1">
        <v>41912</v>
      </c>
      <c r="B381" s="13">
        <v>-3.9871999108791349E-2</v>
      </c>
      <c r="C381" s="13">
        <v>-2.6705999403074384E-2</v>
      </c>
      <c r="D381" s="13">
        <v>-6.7899998482316738E-3</v>
      </c>
      <c r="E381" s="13"/>
      <c r="F381" s="2">
        <f t="shared" si="15"/>
        <v>0.96012800089120864</v>
      </c>
      <c r="G381" s="2">
        <f t="shared" si="16"/>
        <v>0.97329400059692561</v>
      </c>
      <c r="H381" s="2">
        <f t="shared" si="17"/>
        <v>0.9932100001517683</v>
      </c>
    </row>
    <row r="382" spans="1:8" x14ac:dyDescent="0.25">
      <c r="A382" s="1">
        <v>41943</v>
      </c>
      <c r="B382" s="13">
        <v>-2.068599953763187E-2</v>
      </c>
      <c r="C382" s="13">
        <v>6.7519998490810397E-3</v>
      </c>
      <c r="D382" s="13">
        <v>9.8289997803047303E-3</v>
      </c>
      <c r="E382" s="13"/>
      <c r="F382" s="2">
        <f t="shared" si="15"/>
        <v>0.97931400046236816</v>
      </c>
      <c r="G382" s="2">
        <f t="shared" si="16"/>
        <v>1.006751999849081</v>
      </c>
      <c r="H382" s="2">
        <f t="shared" si="17"/>
        <v>1.0098289997803047</v>
      </c>
    </row>
    <row r="383" spans="1:8" x14ac:dyDescent="0.25">
      <c r="A383" s="1">
        <v>41971</v>
      </c>
      <c r="B383" s="13">
        <v>1.0600999763049186E-2</v>
      </c>
      <c r="C383" s="13">
        <v>2.0536999540962279E-2</v>
      </c>
      <c r="D383" s="13">
        <v>7.0959998413920406E-3</v>
      </c>
      <c r="E383" s="13"/>
      <c r="F383" s="2">
        <f t="shared" si="15"/>
        <v>1.0106009997630492</v>
      </c>
      <c r="G383" s="2">
        <f t="shared" si="16"/>
        <v>1.0205369995409623</v>
      </c>
      <c r="H383" s="2">
        <f t="shared" si="17"/>
        <v>1.007095999841392</v>
      </c>
    </row>
    <row r="384" spans="1:8" x14ac:dyDescent="0.25">
      <c r="A384" s="1">
        <v>42004</v>
      </c>
      <c r="B384" s="13">
        <v>-4.4439999006688595E-3</v>
      </c>
      <c r="C384" s="13">
        <v>-1.5660999649949374E-2</v>
      </c>
      <c r="D384" s="13">
        <v>9.3599997907876974E-4</v>
      </c>
      <c r="E384" s="13"/>
      <c r="F384" s="2">
        <f t="shared" si="15"/>
        <v>0.9955560000993311</v>
      </c>
      <c r="G384" s="2">
        <f t="shared" si="16"/>
        <v>0.98433900035005062</v>
      </c>
      <c r="H384" s="2">
        <f t="shared" si="17"/>
        <v>1.0009359999790788</v>
      </c>
    </row>
    <row r="385" spans="1:8" x14ac:dyDescent="0.25">
      <c r="A385" s="1">
        <v>42034</v>
      </c>
      <c r="B385" s="13">
        <v>5.4899998772889383E-3</v>
      </c>
      <c r="C385" s="13">
        <v>-1.7833999601379037E-2</v>
      </c>
      <c r="D385" s="13">
        <v>2.0966999531351029E-2</v>
      </c>
      <c r="E385" s="13"/>
      <c r="F385" s="2">
        <f t="shared" si="15"/>
        <v>1.005489999877289</v>
      </c>
      <c r="G385" s="2">
        <f t="shared" si="16"/>
        <v>0.98216600039862101</v>
      </c>
      <c r="H385" s="2">
        <f t="shared" si="17"/>
        <v>1.0209669995313511</v>
      </c>
    </row>
    <row r="386" spans="1:8" x14ac:dyDescent="0.25">
      <c r="A386" s="1">
        <v>42062</v>
      </c>
      <c r="B386" s="13">
        <v>3.97859991107136E-2</v>
      </c>
      <c r="C386" s="13">
        <v>5.9068998679704963E-2</v>
      </c>
      <c r="D386" s="13">
        <v>-9.4009997898712762E-3</v>
      </c>
      <c r="E386" s="13"/>
      <c r="F386" s="2">
        <f t="shared" si="15"/>
        <v>1.0397859991107137</v>
      </c>
      <c r="G386" s="2">
        <f t="shared" si="16"/>
        <v>1.0590689986797051</v>
      </c>
      <c r="H386" s="2">
        <f t="shared" si="17"/>
        <v>0.9905990002101287</v>
      </c>
    </row>
    <row r="387" spans="1:8" x14ac:dyDescent="0.25">
      <c r="A387" s="1">
        <v>42094</v>
      </c>
      <c r="B387" s="13">
        <v>-1.8798999579809607E-2</v>
      </c>
      <c r="C387" s="13">
        <v>-1.4930999666266145E-2</v>
      </c>
      <c r="D387" s="13">
        <v>4.641999896243215E-3</v>
      </c>
      <c r="E387" s="13"/>
      <c r="F387" s="2">
        <f t="shared" si="15"/>
        <v>0.98120100042019043</v>
      </c>
      <c r="G387" s="2">
        <f t="shared" si="16"/>
        <v>0.9850690003337339</v>
      </c>
      <c r="H387" s="2">
        <f t="shared" si="17"/>
        <v>1.0046419998962433</v>
      </c>
    </row>
    <row r="388" spans="1:8" x14ac:dyDescent="0.25">
      <c r="A388" s="1">
        <v>42124</v>
      </c>
      <c r="B388" s="13">
        <v>2.4274999457411472E-2</v>
      </c>
      <c r="C388" s="13">
        <v>2.3785999468341472E-2</v>
      </c>
      <c r="D388" s="13">
        <v>-3.5879999198019505E-3</v>
      </c>
      <c r="E388" s="13"/>
      <c r="F388" s="2">
        <f t="shared" si="15"/>
        <v>1.0242749994574114</v>
      </c>
      <c r="G388" s="2">
        <f t="shared" si="16"/>
        <v>1.0237859994683414</v>
      </c>
      <c r="H388" s="2">
        <f t="shared" si="17"/>
        <v>0.99641200008019803</v>
      </c>
    </row>
    <row r="389" spans="1:8" x14ac:dyDescent="0.25">
      <c r="A389" s="1">
        <v>42153</v>
      </c>
      <c r="B389" s="13">
        <v>-1.2178999727778136E-2</v>
      </c>
      <c r="C389" s="13">
        <v>4.0959999084472657E-3</v>
      </c>
      <c r="D389" s="13">
        <v>-2.408999946154654E-3</v>
      </c>
      <c r="E389" s="13"/>
      <c r="F389" s="2">
        <f t="shared" si="15"/>
        <v>0.98782100027222186</v>
      </c>
      <c r="G389" s="2">
        <f t="shared" si="16"/>
        <v>1.0040959999084473</v>
      </c>
      <c r="H389" s="2">
        <f t="shared" si="17"/>
        <v>0.99759100005384538</v>
      </c>
    </row>
    <row r="390" spans="1:8" x14ac:dyDescent="0.25">
      <c r="A390" s="1">
        <v>42185</v>
      </c>
      <c r="B390" s="13">
        <v>-2.782199937812984E-2</v>
      </c>
      <c r="C390" s="13">
        <v>-2.2830999489687386E-2</v>
      </c>
      <c r="D390" s="13">
        <v>-1.0904999756254256E-2</v>
      </c>
      <c r="E390" s="13"/>
      <c r="F390" s="2">
        <f t="shared" si="15"/>
        <v>0.97217800062187021</v>
      </c>
      <c r="G390" s="2">
        <f t="shared" si="16"/>
        <v>0.97716900051031264</v>
      </c>
      <c r="H390" s="2">
        <f t="shared" si="17"/>
        <v>0.98909500024374575</v>
      </c>
    </row>
    <row r="391" spans="1:8" x14ac:dyDescent="0.25">
      <c r="A391" s="1">
        <v>42216</v>
      </c>
      <c r="B391" s="13">
        <v>-3.1549999294802548E-3</v>
      </c>
      <c r="C391" s="13">
        <v>1.8270999591611325E-2</v>
      </c>
      <c r="D391" s="13">
        <v>6.9529998445883399E-3</v>
      </c>
      <c r="E391" s="13"/>
      <c r="F391" s="2">
        <f t="shared" si="15"/>
        <v>0.99684500007051979</v>
      </c>
      <c r="G391" s="2">
        <f t="shared" si="16"/>
        <v>1.0182709995916113</v>
      </c>
      <c r="H391" s="2">
        <f t="shared" si="17"/>
        <v>1.0069529998445883</v>
      </c>
    </row>
    <row r="392" spans="1:8" x14ac:dyDescent="0.25">
      <c r="A392" s="1">
        <v>42247</v>
      </c>
      <c r="B392" s="13">
        <v>-4.0370999097637826E-2</v>
      </c>
      <c r="C392" s="13">
        <v>-6.5769998529925947E-2</v>
      </c>
      <c r="D392" s="13">
        <v>-1.4379999678581954E-3</v>
      </c>
      <c r="E392" s="13"/>
      <c r="F392" s="2">
        <f t="shared" ref="F392:F455" si="18">1+B392</f>
        <v>0.95962900090236214</v>
      </c>
      <c r="G392" s="2">
        <f t="shared" ref="G392:G455" si="19">1+C392</f>
        <v>0.93423000147007407</v>
      </c>
      <c r="H392" s="2">
        <f t="shared" ref="H392:H455" si="20">1+D392</f>
        <v>0.99856200003214179</v>
      </c>
    </row>
    <row r="393" spans="1:8" x14ac:dyDescent="0.25">
      <c r="A393" s="1">
        <v>42277</v>
      </c>
      <c r="B393" s="13">
        <v>-3.6748999178595844E-2</v>
      </c>
      <c r="C393" s="13">
        <v>-3.6374999186955394E-2</v>
      </c>
      <c r="D393" s="13">
        <v>6.7639998488128183E-3</v>
      </c>
      <c r="E393" s="13"/>
      <c r="F393" s="2">
        <f t="shared" si="18"/>
        <v>0.96325100082140414</v>
      </c>
      <c r="G393" s="2">
        <f t="shared" si="19"/>
        <v>0.96362500081304459</v>
      </c>
      <c r="H393" s="2">
        <f t="shared" si="20"/>
        <v>1.0067639998488129</v>
      </c>
    </row>
    <row r="394" spans="1:8" x14ac:dyDescent="0.25">
      <c r="A394" s="1">
        <v>42307</v>
      </c>
      <c r="B394" s="13">
        <v>1.9557999562844635E-2</v>
      </c>
      <c r="C394" s="13">
        <v>7.9546998221985993E-2</v>
      </c>
      <c r="D394" s="13">
        <v>1.699999962002039E-4</v>
      </c>
      <c r="E394" s="13"/>
      <c r="F394" s="2">
        <f t="shared" si="18"/>
        <v>1.0195579995628445</v>
      </c>
      <c r="G394" s="2">
        <f t="shared" si="19"/>
        <v>1.0795469982219861</v>
      </c>
      <c r="H394" s="2">
        <f t="shared" si="20"/>
        <v>1.0001699999962002</v>
      </c>
    </row>
    <row r="395" spans="1:8" x14ac:dyDescent="0.25">
      <c r="A395" s="1">
        <v>42338</v>
      </c>
      <c r="B395" s="13">
        <v>-2.3539999473839997E-3</v>
      </c>
      <c r="C395" s="13">
        <v>-4.4899998996406794E-3</v>
      </c>
      <c r="D395" s="13">
        <v>-2.6439999409019949E-3</v>
      </c>
      <c r="E395" s="13"/>
      <c r="F395" s="2">
        <f t="shared" si="18"/>
        <v>0.99764600005261606</v>
      </c>
      <c r="G395" s="2">
        <f t="shared" si="19"/>
        <v>0.99551000010035928</v>
      </c>
      <c r="H395" s="2">
        <f t="shared" si="20"/>
        <v>0.99735600005909797</v>
      </c>
    </row>
    <row r="396" spans="1:8" x14ac:dyDescent="0.25">
      <c r="A396" s="1">
        <v>42369</v>
      </c>
      <c r="B396" s="13">
        <v>-3.0675999314337971E-2</v>
      </c>
      <c r="C396" s="13">
        <v>-1.7163999616354703E-2</v>
      </c>
      <c r="D396" s="13">
        <v>-3.229999927803874E-3</v>
      </c>
      <c r="E396" s="13"/>
      <c r="F396" s="2">
        <f t="shared" si="18"/>
        <v>0.96932400068566205</v>
      </c>
      <c r="G396" s="2">
        <f t="shared" si="19"/>
        <v>0.98283600038364527</v>
      </c>
      <c r="H396" s="2">
        <f t="shared" si="20"/>
        <v>0.99677000007219607</v>
      </c>
    </row>
    <row r="397" spans="1:8" x14ac:dyDescent="0.25">
      <c r="A397" s="1">
        <v>42398</v>
      </c>
      <c r="B397" s="13">
        <v>-1.1685999738797546E-2</v>
      </c>
      <c r="C397" s="13">
        <v>-5.955399866886437E-2</v>
      </c>
      <c r="D397" s="13">
        <v>1.3757999692484736E-2</v>
      </c>
      <c r="E397" s="13"/>
      <c r="F397" s="2">
        <f t="shared" si="18"/>
        <v>0.98831400026120242</v>
      </c>
      <c r="G397" s="2">
        <f t="shared" si="19"/>
        <v>0.94044600133113565</v>
      </c>
      <c r="H397" s="2">
        <f t="shared" si="20"/>
        <v>1.0137579996924848</v>
      </c>
    </row>
    <row r="398" spans="1:8" x14ac:dyDescent="0.25">
      <c r="A398" s="1">
        <v>42429</v>
      </c>
      <c r="B398" s="13">
        <v>4.6789998954162E-3</v>
      </c>
      <c r="C398" s="13">
        <v>-6.8529998468235135E-3</v>
      </c>
      <c r="D398" s="13">
        <v>7.0959998413920406E-3</v>
      </c>
      <c r="E398" s="13"/>
      <c r="F398" s="2">
        <f t="shared" si="18"/>
        <v>1.0046789998954162</v>
      </c>
      <c r="G398" s="2">
        <f t="shared" si="19"/>
        <v>0.99314700015317647</v>
      </c>
      <c r="H398" s="2">
        <f t="shared" si="20"/>
        <v>1.007095999841392</v>
      </c>
    </row>
    <row r="399" spans="1:8" x14ac:dyDescent="0.25">
      <c r="A399" s="1">
        <v>42460</v>
      </c>
      <c r="B399" s="13">
        <v>5.2842998818866907E-2</v>
      </c>
      <c r="C399" s="13">
        <v>6.85809984670952E-2</v>
      </c>
      <c r="D399" s="13">
        <v>9.1719997949898241E-3</v>
      </c>
      <c r="E399" s="13"/>
      <c r="F399" s="2">
        <f t="shared" si="18"/>
        <v>1.052842998818867</v>
      </c>
      <c r="G399" s="2">
        <f t="shared" si="19"/>
        <v>1.0685809984670951</v>
      </c>
      <c r="H399" s="2">
        <f t="shared" si="20"/>
        <v>1.0091719997949897</v>
      </c>
    </row>
    <row r="400" spans="1:8" x14ac:dyDescent="0.25">
      <c r="A400" s="1">
        <v>42489</v>
      </c>
      <c r="B400" s="13">
        <v>3.67709991781041E-2</v>
      </c>
      <c r="C400" s="13">
        <v>1.6327999635040759E-2</v>
      </c>
      <c r="D400" s="13">
        <v>3.8409999141469598E-3</v>
      </c>
      <c r="E400" s="13"/>
      <c r="F400" s="2">
        <f t="shared" si="18"/>
        <v>1.036770999178104</v>
      </c>
      <c r="G400" s="2">
        <f t="shared" si="19"/>
        <v>1.0163279996350407</v>
      </c>
      <c r="H400" s="2">
        <f t="shared" si="20"/>
        <v>1.0038409999141469</v>
      </c>
    </row>
    <row r="401" spans="1:8" x14ac:dyDescent="0.25">
      <c r="A401" s="1">
        <v>42521</v>
      </c>
      <c r="B401" s="13">
        <v>9.961999777331948E-3</v>
      </c>
      <c r="C401" s="13">
        <v>6.376999857462943E-3</v>
      </c>
      <c r="D401" s="13">
        <v>2.559999942779541E-4</v>
      </c>
      <c r="E401" s="13"/>
      <c r="F401" s="2">
        <f t="shared" si="18"/>
        <v>1.0099619997773319</v>
      </c>
      <c r="G401" s="2">
        <f t="shared" si="19"/>
        <v>1.006376999857463</v>
      </c>
      <c r="H401" s="2">
        <f t="shared" si="20"/>
        <v>1.0002559999942779</v>
      </c>
    </row>
    <row r="402" spans="1:8" x14ac:dyDescent="0.25">
      <c r="A402" s="1">
        <v>42551</v>
      </c>
      <c r="B402" s="13">
        <v>3.422999923489988E-3</v>
      </c>
      <c r="C402" s="13">
        <v>-1.0725999760255218E-2</v>
      </c>
      <c r="D402" s="13">
        <v>1.7967999598383903E-2</v>
      </c>
      <c r="E402" s="13"/>
      <c r="F402" s="2">
        <f t="shared" si="18"/>
        <v>1.00342299992349</v>
      </c>
      <c r="G402" s="2">
        <f t="shared" si="19"/>
        <v>0.98927400023974477</v>
      </c>
      <c r="H402" s="2">
        <f t="shared" si="20"/>
        <v>1.0179679995983839</v>
      </c>
    </row>
    <row r="403" spans="1:8" x14ac:dyDescent="0.25">
      <c r="A403" s="1">
        <v>42580</v>
      </c>
      <c r="B403" s="13">
        <v>3.9062999126873908E-2</v>
      </c>
      <c r="C403" s="13">
        <v>4.2476999050565067E-2</v>
      </c>
      <c r="D403" s="13">
        <v>6.3219998586922883E-3</v>
      </c>
      <c r="E403" s="13"/>
      <c r="F403" s="2">
        <f t="shared" si="18"/>
        <v>1.0390629991268738</v>
      </c>
      <c r="G403" s="2">
        <f t="shared" si="19"/>
        <v>1.0424769990505651</v>
      </c>
      <c r="H403" s="2">
        <f t="shared" si="20"/>
        <v>1.0063219998586923</v>
      </c>
    </row>
    <row r="404" spans="1:8" x14ac:dyDescent="0.25">
      <c r="A404" s="1">
        <v>42613</v>
      </c>
      <c r="B404" s="13">
        <v>2.6699999403208496E-3</v>
      </c>
      <c r="C404" s="13">
        <v>1.328999970294535E-3</v>
      </c>
      <c r="D404" s="13">
        <v>-1.1419999744743108E-3</v>
      </c>
      <c r="E404" s="13"/>
      <c r="F404" s="2">
        <f t="shared" si="18"/>
        <v>1.0026699999403208</v>
      </c>
      <c r="G404" s="2">
        <f t="shared" si="19"/>
        <v>1.0013289999702946</v>
      </c>
      <c r="H404" s="2">
        <f t="shared" si="20"/>
        <v>0.99885800002552572</v>
      </c>
    </row>
    <row r="405" spans="1:8" x14ac:dyDescent="0.25">
      <c r="A405" s="1">
        <v>42643</v>
      </c>
      <c r="B405" s="13">
        <v>1.2191999727487565E-2</v>
      </c>
      <c r="C405" s="13">
        <v>5.7449998715892433E-3</v>
      </c>
      <c r="D405" s="13">
        <v>-5.8899998683482413E-4</v>
      </c>
      <c r="E405" s="13"/>
      <c r="F405" s="2">
        <f t="shared" si="18"/>
        <v>1.0121919997274875</v>
      </c>
      <c r="G405" s="2">
        <f t="shared" si="19"/>
        <v>1.0057449998715893</v>
      </c>
      <c r="H405" s="2">
        <f t="shared" si="20"/>
        <v>0.99941100001316518</v>
      </c>
    </row>
    <row r="406" spans="1:8" x14ac:dyDescent="0.25">
      <c r="A406" s="1">
        <v>42674</v>
      </c>
      <c r="B406" s="13">
        <v>6.1779998619109393E-3</v>
      </c>
      <c r="C406" s="13">
        <v>-1.9065999573841693E-2</v>
      </c>
      <c r="D406" s="13">
        <v>-7.6489998290315275E-3</v>
      </c>
      <c r="E406" s="13"/>
      <c r="F406" s="2">
        <f t="shared" si="18"/>
        <v>1.0061779998619109</v>
      </c>
      <c r="G406" s="2">
        <f t="shared" si="19"/>
        <v>0.9809340004261583</v>
      </c>
      <c r="H406" s="2">
        <f t="shared" si="20"/>
        <v>0.99235100017096844</v>
      </c>
    </row>
    <row r="407" spans="1:8" x14ac:dyDescent="0.25">
      <c r="A407" s="1">
        <v>42704</v>
      </c>
      <c r="B407" s="13">
        <v>2.1939999509602785E-2</v>
      </c>
      <c r="C407" s="13">
        <v>1.4960999665595592E-2</v>
      </c>
      <c r="D407" s="13">
        <v>-2.3651999471336605E-2</v>
      </c>
      <c r="E407" s="13"/>
      <c r="F407" s="2">
        <f t="shared" si="18"/>
        <v>1.0219399995096028</v>
      </c>
      <c r="G407" s="2">
        <f t="shared" si="19"/>
        <v>1.0149609996655955</v>
      </c>
      <c r="H407" s="2">
        <f t="shared" si="20"/>
        <v>0.97634800052866344</v>
      </c>
    </row>
    <row r="408" spans="1:8" x14ac:dyDescent="0.25">
      <c r="A408" s="1">
        <v>42734</v>
      </c>
      <c r="B408" s="13">
        <v>1.6629999628290534E-2</v>
      </c>
      <c r="C408" s="13">
        <v>2.4296999456919731E-2</v>
      </c>
      <c r="D408" s="13">
        <v>1.4089999685063957E-3</v>
      </c>
      <c r="E408" s="13"/>
      <c r="F408" s="2">
        <f t="shared" si="18"/>
        <v>1.0166299996282906</v>
      </c>
      <c r="G408" s="2">
        <f t="shared" si="19"/>
        <v>1.0242969994569198</v>
      </c>
      <c r="H408" s="2">
        <f t="shared" si="20"/>
        <v>1.0014089999685063</v>
      </c>
    </row>
    <row r="409" spans="1:8" x14ac:dyDescent="0.25">
      <c r="A409" s="1">
        <v>42766</v>
      </c>
      <c r="B409" s="13">
        <v>8.4859998103231186E-3</v>
      </c>
      <c r="C409" s="13">
        <v>2.4373999455198643E-2</v>
      </c>
      <c r="D409" s="13">
        <v>1.962999956123531E-3</v>
      </c>
      <c r="E409" s="13"/>
      <c r="F409" s="2">
        <f t="shared" si="18"/>
        <v>1.0084859998103231</v>
      </c>
      <c r="G409" s="2">
        <f t="shared" si="19"/>
        <v>1.0243739994551986</v>
      </c>
      <c r="H409" s="2">
        <f t="shared" si="20"/>
        <v>1.0019629999561235</v>
      </c>
    </row>
    <row r="410" spans="1:8" x14ac:dyDescent="0.25">
      <c r="A410" s="1">
        <v>42794</v>
      </c>
      <c r="B410" s="13">
        <v>2.1199999526143073E-3</v>
      </c>
      <c r="C410" s="13">
        <v>2.8226999369077386E-2</v>
      </c>
      <c r="D410" s="13">
        <v>6.720999849773944E-3</v>
      </c>
      <c r="E410" s="13"/>
      <c r="F410" s="2">
        <f t="shared" si="18"/>
        <v>1.0021199999526142</v>
      </c>
      <c r="G410" s="2">
        <f t="shared" si="19"/>
        <v>1.0282269993690774</v>
      </c>
      <c r="H410" s="2">
        <f t="shared" si="20"/>
        <v>1.0067209998497739</v>
      </c>
    </row>
    <row r="411" spans="1:8" x14ac:dyDescent="0.25">
      <c r="A411" s="1">
        <v>42825</v>
      </c>
      <c r="B411" s="13">
        <v>1.3361999701336027E-2</v>
      </c>
      <c r="C411" s="13">
        <v>1.139099974539131E-2</v>
      </c>
      <c r="D411" s="13">
        <v>-5.2699998822063206E-4</v>
      </c>
      <c r="E411" s="13"/>
      <c r="F411" s="2">
        <f t="shared" si="18"/>
        <v>1.0133619997013361</v>
      </c>
      <c r="G411" s="2">
        <f t="shared" si="19"/>
        <v>1.0113909997453914</v>
      </c>
      <c r="H411" s="2">
        <f t="shared" si="20"/>
        <v>0.99947300001177941</v>
      </c>
    </row>
    <row r="412" spans="1:8" x14ac:dyDescent="0.25">
      <c r="A412" s="1">
        <v>42853</v>
      </c>
      <c r="B412" s="13">
        <v>4.3959999017417432E-3</v>
      </c>
      <c r="C412" s="13">
        <v>1.5272999658621849E-2</v>
      </c>
      <c r="D412" s="13">
        <v>7.7189998274669056E-3</v>
      </c>
      <c r="E412" s="13"/>
      <c r="F412" s="2">
        <f t="shared" si="18"/>
        <v>1.0043959999017418</v>
      </c>
      <c r="G412" s="2">
        <f t="shared" si="19"/>
        <v>1.0152729996586218</v>
      </c>
      <c r="H412" s="2">
        <f t="shared" si="20"/>
        <v>1.0077189998274669</v>
      </c>
    </row>
    <row r="413" spans="1:8" x14ac:dyDescent="0.25">
      <c r="A413" s="1">
        <v>42886</v>
      </c>
      <c r="B413" s="13">
        <v>-1.3250999703817068E-2</v>
      </c>
      <c r="C413" s="13">
        <v>2.1854999511502684E-2</v>
      </c>
      <c r="D413" s="13">
        <v>7.6949998280033466E-3</v>
      </c>
      <c r="E413" s="13"/>
      <c r="F413" s="2">
        <f t="shared" si="18"/>
        <v>0.98674900029618295</v>
      </c>
      <c r="G413" s="2">
        <f t="shared" si="19"/>
        <v>1.0218549995115027</v>
      </c>
      <c r="H413" s="2">
        <f t="shared" si="20"/>
        <v>1.0076949998280034</v>
      </c>
    </row>
    <row r="414" spans="1:8" x14ac:dyDescent="0.25">
      <c r="A414" s="1">
        <v>42916</v>
      </c>
      <c r="B414" s="13">
        <v>-7.5519998311996458E-3</v>
      </c>
      <c r="C414" s="13">
        <v>4.2239999055862423E-3</v>
      </c>
      <c r="D414" s="13">
        <v>-1.0029999775812029E-3</v>
      </c>
      <c r="E414" s="13"/>
      <c r="F414" s="2">
        <f t="shared" si="18"/>
        <v>0.9924480001688003</v>
      </c>
      <c r="G414" s="2">
        <f t="shared" si="19"/>
        <v>1.0042239999055862</v>
      </c>
      <c r="H414" s="2">
        <f t="shared" si="20"/>
        <v>0.99899700002241876</v>
      </c>
    </row>
    <row r="415" spans="1:8" x14ac:dyDescent="0.25">
      <c r="A415" s="1">
        <v>42947</v>
      </c>
      <c r="B415" s="13">
        <v>-6.0999998636543753E-4</v>
      </c>
      <c r="C415" s="13">
        <v>2.4251999457925555E-2</v>
      </c>
      <c r="D415" s="13">
        <v>4.3039999037981034E-3</v>
      </c>
      <c r="E415" s="13"/>
      <c r="F415" s="2">
        <f t="shared" si="18"/>
        <v>0.99939000001363454</v>
      </c>
      <c r="G415" s="2">
        <f t="shared" si="19"/>
        <v>1.0242519994579256</v>
      </c>
      <c r="H415" s="2">
        <f t="shared" si="20"/>
        <v>1.0043039999037982</v>
      </c>
    </row>
    <row r="416" spans="1:8" x14ac:dyDescent="0.25">
      <c r="A416" s="1">
        <v>42978</v>
      </c>
      <c r="B416" s="13">
        <v>6.678999850712717E-3</v>
      </c>
      <c r="C416" s="13">
        <v>1.9029999574646354E-3</v>
      </c>
      <c r="D416" s="13">
        <v>8.9649997996166346E-3</v>
      </c>
      <c r="E416" s="13"/>
      <c r="F416" s="2">
        <f t="shared" si="18"/>
        <v>1.0066789998507126</v>
      </c>
      <c r="G416" s="2">
        <f t="shared" si="19"/>
        <v>1.0019029999574647</v>
      </c>
      <c r="H416" s="2">
        <f t="shared" si="20"/>
        <v>1.0089649997996166</v>
      </c>
    </row>
    <row r="417" spans="1:8" x14ac:dyDescent="0.25">
      <c r="A417" s="1">
        <v>43007</v>
      </c>
      <c r="B417" s="13">
        <v>3.0570999316684902E-2</v>
      </c>
      <c r="C417" s="13">
        <v>2.2838999489508571E-2</v>
      </c>
      <c r="D417" s="13">
        <v>-4.7599998936057085E-3</v>
      </c>
      <c r="E417" s="13"/>
      <c r="F417" s="2">
        <f t="shared" si="18"/>
        <v>1.0305709993166849</v>
      </c>
      <c r="G417" s="2">
        <f t="shared" si="19"/>
        <v>1.0228389994895086</v>
      </c>
      <c r="H417" s="2">
        <f t="shared" si="20"/>
        <v>0.99524000010639424</v>
      </c>
    </row>
    <row r="418" spans="1:8" x14ac:dyDescent="0.25">
      <c r="A418" s="1">
        <v>43039</v>
      </c>
      <c r="B418" s="13">
        <v>2.7315999389439818E-2</v>
      </c>
      <c r="C418" s="13">
        <v>1.9142999572120605E-2</v>
      </c>
      <c r="D418" s="13">
        <v>5.7899998705834149E-4</v>
      </c>
      <c r="E418" s="13"/>
      <c r="F418" s="2">
        <f t="shared" si="18"/>
        <v>1.0273159993894398</v>
      </c>
      <c r="G418" s="2">
        <f t="shared" si="19"/>
        <v>1.0191429995721206</v>
      </c>
      <c r="H418" s="2">
        <f t="shared" si="20"/>
        <v>1.0005789999870582</v>
      </c>
    </row>
    <row r="419" spans="1:8" x14ac:dyDescent="0.25">
      <c r="A419" s="1">
        <v>43069</v>
      </c>
      <c r="B419" s="13">
        <v>4.7209998944774271E-3</v>
      </c>
      <c r="C419" s="13">
        <v>2.2161999504640699E-2</v>
      </c>
      <c r="D419" s="13">
        <v>-1.2849999712780118E-3</v>
      </c>
      <c r="E419" s="13"/>
      <c r="F419" s="2">
        <f t="shared" si="18"/>
        <v>1.0047209998944775</v>
      </c>
      <c r="G419" s="2">
        <f t="shared" si="19"/>
        <v>1.0221619995046407</v>
      </c>
      <c r="H419" s="2">
        <f t="shared" si="20"/>
        <v>0.99871500002872193</v>
      </c>
    </row>
    <row r="420" spans="1:8" x14ac:dyDescent="0.25">
      <c r="A420" s="1">
        <v>43098</v>
      </c>
      <c r="B420" s="13">
        <v>1.1852999735064805E-2</v>
      </c>
      <c r="C420" s="13">
        <v>1.3844999690540136E-2</v>
      </c>
      <c r="D420" s="13">
        <v>4.5899998974055058E-3</v>
      </c>
      <c r="E420" s="13"/>
      <c r="F420" s="2">
        <f t="shared" si="18"/>
        <v>1.0118529997350647</v>
      </c>
      <c r="G420" s="2">
        <f t="shared" si="19"/>
        <v>1.0138449996905401</v>
      </c>
      <c r="H420" s="2">
        <f t="shared" si="20"/>
        <v>1.0045899998974055</v>
      </c>
    </row>
    <row r="421" spans="1:8" x14ac:dyDescent="0.25">
      <c r="A421" s="1">
        <v>43131</v>
      </c>
      <c r="B421" s="13">
        <v>-1.3949999688193201E-2</v>
      </c>
      <c r="C421" s="13">
        <v>5.3039998814463619E-2</v>
      </c>
      <c r="D421" s="13">
        <v>-1.1517999742552637E-2</v>
      </c>
      <c r="E421" s="13"/>
      <c r="F421" s="2">
        <f t="shared" si="18"/>
        <v>0.98605000031180678</v>
      </c>
      <c r="G421" s="2">
        <f t="shared" si="19"/>
        <v>1.0530399988144636</v>
      </c>
      <c r="H421" s="2">
        <f t="shared" si="20"/>
        <v>0.98848200025744737</v>
      </c>
    </row>
    <row r="422" spans="1:8" x14ac:dyDescent="0.25">
      <c r="A422" s="1">
        <v>43159</v>
      </c>
      <c r="B422" s="13">
        <v>-3.0155999325960876E-2</v>
      </c>
      <c r="C422" s="13">
        <v>-4.1012999083288017E-2</v>
      </c>
      <c r="D422" s="13">
        <v>-9.4769997881725427E-3</v>
      </c>
      <c r="E422" s="13"/>
      <c r="F422" s="2">
        <f t="shared" si="18"/>
        <v>0.96984400067403909</v>
      </c>
      <c r="G422" s="2">
        <f t="shared" si="19"/>
        <v>0.95898700091671196</v>
      </c>
      <c r="H422" s="2">
        <f t="shared" si="20"/>
        <v>0.99052300021182749</v>
      </c>
    </row>
    <row r="423" spans="1:8" x14ac:dyDescent="0.25">
      <c r="A423" s="1">
        <v>43189</v>
      </c>
      <c r="B423" s="13">
        <v>-1.5829999646171926E-3</v>
      </c>
      <c r="C423" s="13">
        <v>-2.1088999528624121E-2</v>
      </c>
      <c r="D423" s="13">
        <v>6.4129998566582799E-3</v>
      </c>
      <c r="E423" s="13"/>
      <c r="F423" s="2">
        <f t="shared" si="18"/>
        <v>0.99841700003538281</v>
      </c>
      <c r="G423" s="2">
        <f t="shared" si="19"/>
        <v>0.97891100047137591</v>
      </c>
      <c r="H423" s="2">
        <f t="shared" si="20"/>
        <v>1.0064129998566582</v>
      </c>
    </row>
    <row r="424" spans="1:8" x14ac:dyDescent="0.25">
      <c r="A424" s="1">
        <v>43220</v>
      </c>
      <c r="B424" s="13">
        <v>1.8211999592930076E-2</v>
      </c>
      <c r="C424" s="13">
        <v>1.2018999731354415E-2</v>
      </c>
      <c r="D424" s="13">
        <v>-7.4389998337253925E-3</v>
      </c>
      <c r="E424" s="13"/>
      <c r="F424" s="2">
        <f t="shared" si="18"/>
        <v>1.0182119995929302</v>
      </c>
      <c r="G424" s="2">
        <f t="shared" si="19"/>
        <v>1.0120189997313545</v>
      </c>
      <c r="H424" s="2">
        <f t="shared" si="20"/>
        <v>0.99256100016627458</v>
      </c>
    </row>
    <row r="425" spans="1:8" x14ac:dyDescent="0.25">
      <c r="A425" s="1">
        <v>43251</v>
      </c>
      <c r="B425" s="13">
        <v>3.1151999303698542E-2</v>
      </c>
      <c r="C425" s="13">
        <v>6.9239998452365397E-3</v>
      </c>
      <c r="D425" s="13">
        <v>7.1349998405203221E-3</v>
      </c>
      <c r="E425" s="13"/>
      <c r="F425" s="2">
        <f t="shared" si="18"/>
        <v>1.0311519993036986</v>
      </c>
      <c r="G425" s="2">
        <f t="shared" si="19"/>
        <v>1.0069239998452366</v>
      </c>
      <c r="H425" s="2">
        <f t="shared" si="20"/>
        <v>1.0071349998405204</v>
      </c>
    </row>
    <row r="426" spans="1:8" x14ac:dyDescent="0.25">
      <c r="A426" s="1">
        <v>43280</v>
      </c>
      <c r="B426" s="13">
        <v>1.6933999621495603E-2</v>
      </c>
      <c r="C426" s="13">
        <v>-1.029999976977706E-4</v>
      </c>
      <c r="D426" s="13">
        <v>-1.2299999725073575E-3</v>
      </c>
      <c r="E426" s="13"/>
      <c r="F426" s="2">
        <f t="shared" si="18"/>
        <v>1.0169339996214957</v>
      </c>
      <c r="G426" s="2">
        <f t="shared" si="19"/>
        <v>0.99989700000230219</v>
      </c>
      <c r="H426" s="2">
        <f t="shared" si="20"/>
        <v>0.99877000002749261</v>
      </c>
    </row>
    <row r="427" spans="1:8" x14ac:dyDescent="0.25">
      <c r="A427" s="1">
        <v>43312</v>
      </c>
      <c r="B427" s="13">
        <v>1.1499999742954969E-2</v>
      </c>
      <c r="C427" s="13">
        <v>3.150099929589778E-2</v>
      </c>
      <c r="D427" s="13">
        <v>2.3799999468028548E-4</v>
      </c>
      <c r="E427" s="13"/>
      <c r="F427" s="2">
        <f t="shared" si="18"/>
        <v>1.011499999742955</v>
      </c>
      <c r="G427" s="2">
        <f t="shared" si="19"/>
        <v>1.0315009992958979</v>
      </c>
      <c r="H427" s="2">
        <f t="shared" si="20"/>
        <v>1.0002379999946802</v>
      </c>
    </row>
    <row r="428" spans="1:8" x14ac:dyDescent="0.25">
      <c r="A428" s="1">
        <v>43343</v>
      </c>
      <c r="B428" s="13">
        <v>-8.1129998186603193E-3</v>
      </c>
      <c r="C428" s="13">
        <v>1.2836999713070691E-2</v>
      </c>
      <c r="D428" s="13">
        <v>6.4359998561441889E-3</v>
      </c>
      <c r="E428" s="13"/>
      <c r="F428" s="2">
        <f t="shared" si="18"/>
        <v>0.99188700018133968</v>
      </c>
      <c r="G428" s="2">
        <f t="shared" si="19"/>
        <v>1.0128369997130706</v>
      </c>
      <c r="H428" s="2">
        <f t="shared" si="20"/>
        <v>1.0064359998561443</v>
      </c>
    </row>
    <row r="429" spans="1:8" x14ac:dyDescent="0.25">
      <c r="A429" s="1">
        <v>43371</v>
      </c>
      <c r="B429" s="13">
        <v>-8.9029998010024432E-3</v>
      </c>
      <c r="C429" s="13">
        <v>5.9579998668283221E-3</v>
      </c>
      <c r="D429" s="13">
        <v>-6.4389998560771345E-3</v>
      </c>
      <c r="E429" s="13"/>
      <c r="F429" s="2">
        <f t="shared" si="18"/>
        <v>0.9910970001989976</v>
      </c>
      <c r="G429" s="2">
        <f t="shared" si="19"/>
        <v>1.0059579998668282</v>
      </c>
      <c r="H429" s="2">
        <f t="shared" si="20"/>
        <v>0.9935610001439229</v>
      </c>
    </row>
    <row r="430" spans="1:8" x14ac:dyDescent="0.25">
      <c r="A430" s="1">
        <v>43404</v>
      </c>
      <c r="B430" s="13">
        <v>-6.274299859758467E-2</v>
      </c>
      <c r="C430" s="13">
        <v>-7.3205998363718383E-2</v>
      </c>
      <c r="D430" s="13">
        <v>-7.9009998233988878E-3</v>
      </c>
      <c r="E430" s="13"/>
      <c r="F430" s="2">
        <f t="shared" si="18"/>
        <v>0.9372570014024153</v>
      </c>
      <c r="G430" s="2">
        <f t="shared" si="19"/>
        <v>0.92679400163628167</v>
      </c>
      <c r="H430" s="2">
        <f t="shared" si="20"/>
        <v>0.99209900017660113</v>
      </c>
    </row>
    <row r="431" spans="1:8" x14ac:dyDescent="0.25">
      <c r="A431" s="1">
        <v>43434</v>
      </c>
      <c r="B431" s="13">
        <v>1.3851999690383672E-2</v>
      </c>
      <c r="C431" s="13">
        <v>1.1862999734841286E-2</v>
      </c>
      <c r="D431" s="13">
        <v>5.9669998666271569E-3</v>
      </c>
      <c r="E431" s="13"/>
      <c r="F431" s="2">
        <f t="shared" si="18"/>
        <v>1.0138519996903836</v>
      </c>
      <c r="G431" s="2">
        <f t="shared" si="19"/>
        <v>1.0118629997348414</v>
      </c>
      <c r="H431" s="2">
        <f t="shared" si="20"/>
        <v>1.0059669998666272</v>
      </c>
    </row>
    <row r="432" spans="1:8" x14ac:dyDescent="0.25">
      <c r="A432" s="1">
        <v>43465</v>
      </c>
      <c r="B432" s="13">
        <v>-5.4079998791217811E-2</v>
      </c>
      <c r="C432" s="13">
        <v>-7.5635998309403665E-2</v>
      </c>
      <c r="D432" s="13">
        <v>1.8370999589376151E-2</v>
      </c>
      <c r="E432" s="13"/>
      <c r="F432" s="2">
        <f t="shared" si="18"/>
        <v>0.94592000120878217</v>
      </c>
      <c r="G432" s="2">
        <f t="shared" si="19"/>
        <v>0.92436400169059629</v>
      </c>
      <c r="H432" s="2">
        <f t="shared" si="20"/>
        <v>1.0183709995893762</v>
      </c>
    </row>
    <row r="433" spans="1:8" x14ac:dyDescent="0.25">
      <c r="A433" s="1">
        <v>43496</v>
      </c>
      <c r="B433" s="13">
        <v>8.735199804753066E-2</v>
      </c>
      <c r="C433" s="13">
        <v>7.8162998252920807E-2</v>
      </c>
      <c r="D433" s="13">
        <v>1.06219997625798E-2</v>
      </c>
      <c r="E433" s="13"/>
      <c r="F433" s="2">
        <f t="shared" si="18"/>
        <v>1.0873519980475306</v>
      </c>
      <c r="G433" s="2">
        <f t="shared" si="19"/>
        <v>1.0781629982529208</v>
      </c>
      <c r="H433" s="2">
        <f t="shared" si="20"/>
        <v>1.0106219997625798</v>
      </c>
    </row>
    <row r="434" spans="1:8" x14ac:dyDescent="0.25">
      <c r="A434" s="1">
        <v>43524</v>
      </c>
      <c r="B434" s="13">
        <v>3.1480999296344812E-2</v>
      </c>
      <c r="C434" s="13">
        <v>3.0568999316729607E-2</v>
      </c>
      <c r="D434" s="13">
        <v>-5.7999998703598982E-4</v>
      </c>
      <c r="E434" s="13"/>
      <c r="F434" s="2">
        <f t="shared" si="18"/>
        <v>1.0314809992963447</v>
      </c>
      <c r="G434" s="2">
        <f t="shared" si="19"/>
        <v>1.0305689993167295</v>
      </c>
      <c r="H434" s="2">
        <f t="shared" si="20"/>
        <v>0.99942000001296405</v>
      </c>
    </row>
    <row r="435" spans="1:8" x14ac:dyDescent="0.25">
      <c r="A435" s="1">
        <v>43553</v>
      </c>
      <c r="B435" s="13">
        <v>1.0133999773487449E-2</v>
      </c>
      <c r="C435" s="13">
        <v>1.3850999690406025E-2</v>
      </c>
      <c r="D435" s="13">
        <v>1.9199999570846556E-2</v>
      </c>
      <c r="E435" s="13"/>
      <c r="F435" s="2">
        <f t="shared" si="18"/>
        <v>1.0101339997734875</v>
      </c>
      <c r="G435" s="2">
        <f t="shared" si="19"/>
        <v>1.0138509996904059</v>
      </c>
      <c r="H435" s="2">
        <f t="shared" si="20"/>
        <v>1.0191999995708465</v>
      </c>
    </row>
    <row r="436" spans="1:8" x14ac:dyDescent="0.25">
      <c r="A436" s="1">
        <v>43585</v>
      </c>
      <c r="B436" s="13">
        <v>3.2207999280095101E-2</v>
      </c>
      <c r="C436" s="13">
        <v>3.5949999196454883E-2</v>
      </c>
      <c r="D436" s="13">
        <v>2.559999942779541E-4</v>
      </c>
      <c r="E436" s="13"/>
      <c r="F436" s="2">
        <f t="shared" si="18"/>
        <v>1.0322079992800952</v>
      </c>
      <c r="G436" s="2">
        <f t="shared" si="19"/>
        <v>1.0359499991964549</v>
      </c>
      <c r="H436" s="2">
        <f t="shared" si="20"/>
        <v>1.0002559999942779</v>
      </c>
    </row>
    <row r="437" spans="1:8" x14ac:dyDescent="0.25">
      <c r="A437" s="1">
        <v>43616</v>
      </c>
      <c r="B437" s="13">
        <v>-3.0639999315142632E-2</v>
      </c>
      <c r="C437" s="13">
        <v>-5.6938998727314179E-2</v>
      </c>
      <c r="D437" s="13">
        <v>1.7751999603211877E-2</v>
      </c>
      <c r="E437" s="13"/>
      <c r="F437" s="2">
        <f t="shared" si="18"/>
        <v>0.96936000068485739</v>
      </c>
      <c r="G437" s="2">
        <f t="shared" si="19"/>
        <v>0.94306100127268577</v>
      </c>
      <c r="H437" s="2">
        <f t="shared" si="20"/>
        <v>1.0177519996032118</v>
      </c>
    </row>
    <row r="438" spans="1:8" x14ac:dyDescent="0.25">
      <c r="A438" s="1">
        <v>43644</v>
      </c>
      <c r="B438" s="13">
        <v>2.526099943537265E-2</v>
      </c>
      <c r="C438" s="13">
        <v>6.633299851734191E-2</v>
      </c>
      <c r="D438" s="13">
        <v>1.255599971935153E-2</v>
      </c>
      <c r="E438" s="13"/>
      <c r="F438" s="2">
        <f t="shared" si="18"/>
        <v>1.0252609994353727</v>
      </c>
      <c r="G438" s="2">
        <f t="shared" si="19"/>
        <v>1.066332998517342</v>
      </c>
      <c r="H438" s="2">
        <f t="shared" si="20"/>
        <v>1.0125559997193516</v>
      </c>
    </row>
    <row r="439" spans="1:8" x14ac:dyDescent="0.25">
      <c r="A439" s="1">
        <v>43677</v>
      </c>
      <c r="B439" s="13">
        <v>3.4329999232664702E-3</v>
      </c>
      <c r="C439" s="13">
        <v>5.2469998827204111E-3</v>
      </c>
      <c r="D439" s="13">
        <v>2.2009999508038162E-3</v>
      </c>
      <c r="E439" s="13"/>
      <c r="F439" s="2">
        <f t="shared" si="18"/>
        <v>1.0034329999232665</v>
      </c>
      <c r="G439" s="2">
        <f t="shared" si="19"/>
        <v>1.0052469998827205</v>
      </c>
      <c r="H439" s="2">
        <f t="shared" si="20"/>
        <v>1.0022009999508039</v>
      </c>
    </row>
    <row r="440" spans="1:8" x14ac:dyDescent="0.25">
      <c r="A440" s="1">
        <v>43707</v>
      </c>
      <c r="B440" s="13">
        <v>4.3589999025687573E-3</v>
      </c>
      <c r="C440" s="13">
        <v>-1.997499955352396E-2</v>
      </c>
      <c r="D440" s="13">
        <v>2.5912999420799315E-2</v>
      </c>
      <c r="E440" s="13"/>
      <c r="F440" s="2">
        <f t="shared" si="18"/>
        <v>1.0043589999025688</v>
      </c>
      <c r="G440" s="2">
        <f t="shared" si="19"/>
        <v>0.980025000446476</v>
      </c>
      <c r="H440" s="2">
        <f t="shared" si="20"/>
        <v>1.0259129994207994</v>
      </c>
    </row>
    <row r="441" spans="1:8" x14ac:dyDescent="0.25">
      <c r="A441" s="1">
        <v>43738</v>
      </c>
      <c r="B441" s="13">
        <v>1.6910999622009697E-2</v>
      </c>
      <c r="C441" s="13">
        <v>2.1741999514028429E-2</v>
      </c>
      <c r="D441" s="13">
        <v>-5.3249998809769749E-3</v>
      </c>
      <c r="E441" s="13"/>
      <c r="F441" s="2">
        <f t="shared" si="18"/>
        <v>1.0169109996220096</v>
      </c>
      <c r="G441" s="2">
        <f t="shared" si="19"/>
        <v>1.0217419995140284</v>
      </c>
      <c r="H441" s="2">
        <f t="shared" si="20"/>
        <v>0.99467500011902299</v>
      </c>
    </row>
    <row r="442" spans="1:8" x14ac:dyDescent="0.25">
      <c r="A442" s="1">
        <v>43769</v>
      </c>
      <c r="B442" s="13">
        <v>-8.5959998078644281E-3</v>
      </c>
      <c r="C442" s="13">
        <v>2.5703999425470827E-2</v>
      </c>
      <c r="D442" s="13">
        <v>3.0119999326765541E-3</v>
      </c>
      <c r="E442" s="13"/>
      <c r="F442" s="2">
        <f t="shared" si="18"/>
        <v>0.99140400019213559</v>
      </c>
      <c r="G442" s="2">
        <f t="shared" si="19"/>
        <v>1.0257039994254709</v>
      </c>
      <c r="H442" s="2">
        <f t="shared" si="20"/>
        <v>1.0030119999326765</v>
      </c>
    </row>
    <row r="443" spans="1:8" x14ac:dyDescent="0.25">
      <c r="A443" s="1">
        <v>43798</v>
      </c>
      <c r="B443" s="13">
        <v>3.5896999197639529E-2</v>
      </c>
      <c r="C443" s="13">
        <v>2.8323999366909262E-2</v>
      </c>
      <c r="D443" s="13">
        <v>-5.1199998855590821E-4</v>
      </c>
      <c r="E443" s="13"/>
      <c r="F443" s="2">
        <f t="shared" si="18"/>
        <v>1.0358969991976394</v>
      </c>
      <c r="G443" s="2">
        <f t="shared" si="19"/>
        <v>1.0283239993669093</v>
      </c>
      <c r="H443" s="2">
        <f t="shared" si="20"/>
        <v>0.99948800001144411</v>
      </c>
    </row>
    <row r="444" spans="1:8" x14ac:dyDescent="0.25">
      <c r="A444" s="1">
        <v>43830</v>
      </c>
      <c r="B444" s="13">
        <v>4.5819998975843192E-3</v>
      </c>
      <c r="C444" s="13">
        <v>3.034699932169169E-2</v>
      </c>
      <c r="D444" s="13">
        <v>-6.9599998444318766E-4</v>
      </c>
      <c r="E444" s="13"/>
      <c r="F444" s="2">
        <f t="shared" si="18"/>
        <v>1.0045819998975842</v>
      </c>
      <c r="G444" s="2">
        <f t="shared" si="19"/>
        <v>1.0303469993216916</v>
      </c>
      <c r="H444" s="2">
        <f t="shared" si="20"/>
        <v>0.99930400001555686</v>
      </c>
    </row>
    <row r="445" spans="1:8" x14ac:dyDescent="0.25">
      <c r="A445" s="1">
        <v>43861</v>
      </c>
      <c r="B445" s="13">
        <v>1.7480999609269202E-2</v>
      </c>
      <c r="C445" s="13">
        <v>-5.7879998706281185E-3</v>
      </c>
      <c r="D445" s="13">
        <v>1.9244999569840729E-2</v>
      </c>
      <c r="E445" s="13"/>
      <c r="F445" s="2">
        <f t="shared" si="18"/>
        <v>1.0174809996092693</v>
      </c>
      <c r="G445" s="2">
        <f t="shared" si="19"/>
        <v>0.99421200012937183</v>
      </c>
      <c r="H445" s="2">
        <f t="shared" si="20"/>
        <v>1.0192449995698407</v>
      </c>
    </row>
    <row r="446" spans="1:8" x14ac:dyDescent="0.25">
      <c r="A446" s="1">
        <v>43889</v>
      </c>
      <c r="B446" s="13">
        <v>-5.9015998680889609E-2</v>
      </c>
      <c r="C446" s="13">
        <v>-8.4220998117513962E-2</v>
      </c>
      <c r="D446" s="13">
        <v>1.799999959766865E-2</v>
      </c>
      <c r="E446" s="13"/>
      <c r="F446" s="2">
        <f t="shared" si="18"/>
        <v>0.94098400131911042</v>
      </c>
      <c r="G446" s="2">
        <f t="shared" si="19"/>
        <v>0.91577900188248607</v>
      </c>
      <c r="H446" s="2">
        <f t="shared" si="20"/>
        <v>1.0179999995976687</v>
      </c>
    </row>
    <row r="447" spans="1:8" x14ac:dyDescent="0.25">
      <c r="A447" s="1">
        <v>43921</v>
      </c>
      <c r="B447" s="13">
        <v>-0.17373199611678719</v>
      </c>
      <c r="C447" s="13">
        <v>-0.13174399705529213</v>
      </c>
      <c r="D447" s="13">
        <v>-5.8869998684152958E-3</v>
      </c>
      <c r="E447" s="13"/>
      <c r="F447" s="2">
        <f t="shared" si="18"/>
        <v>0.82626800388321286</v>
      </c>
      <c r="G447" s="2">
        <f t="shared" si="19"/>
        <v>0.86825600294470784</v>
      </c>
      <c r="H447" s="2">
        <f t="shared" si="20"/>
        <v>0.99411300013158466</v>
      </c>
    </row>
    <row r="448" spans="1:8" x14ac:dyDescent="0.25">
      <c r="A448" s="1">
        <v>43951</v>
      </c>
      <c r="B448" s="13">
        <v>0.10792099758777766</v>
      </c>
      <c r="C448" s="13">
        <v>0.11000599754117429</v>
      </c>
      <c r="D448" s="13">
        <v>1.7776999602653085E-2</v>
      </c>
      <c r="E448" s="13"/>
      <c r="F448" s="2">
        <f t="shared" si="18"/>
        <v>1.1079209975877777</v>
      </c>
      <c r="G448" s="2">
        <f t="shared" si="19"/>
        <v>1.1100059975411742</v>
      </c>
      <c r="H448" s="2">
        <f t="shared" si="20"/>
        <v>1.0177769996026531</v>
      </c>
    </row>
    <row r="449" spans="1:8" x14ac:dyDescent="0.25">
      <c r="A449" s="1">
        <v>43980</v>
      </c>
      <c r="B449" s="13">
        <v>3.0393999320641161E-2</v>
      </c>
      <c r="C449" s="13">
        <v>4.8925998906418681E-2</v>
      </c>
      <c r="D449" s="13">
        <v>4.6539998959749937E-3</v>
      </c>
      <c r="E449" s="13"/>
      <c r="F449" s="2">
        <f t="shared" si="18"/>
        <v>1.0303939993206412</v>
      </c>
      <c r="G449" s="2">
        <f t="shared" si="19"/>
        <v>1.0489259989064186</v>
      </c>
      <c r="H449" s="2">
        <f t="shared" si="20"/>
        <v>1.0046539998959749</v>
      </c>
    </row>
    <row r="450" spans="1:8" x14ac:dyDescent="0.25">
      <c r="A450" s="1">
        <v>44012</v>
      </c>
      <c r="B450" s="13">
        <v>2.4627999449521303E-2</v>
      </c>
      <c r="C450" s="13">
        <v>2.68989993987605E-2</v>
      </c>
      <c r="D450" s="13">
        <v>6.301999859139323E-3</v>
      </c>
      <c r="E450" s="13"/>
      <c r="F450" s="2">
        <f t="shared" si="18"/>
        <v>1.0246279994495213</v>
      </c>
      <c r="G450" s="2">
        <f t="shared" si="19"/>
        <v>1.0268989993987605</v>
      </c>
      <c r="H450" s="2">
        <f t="shared" si="20"/>
        <v>1.0063019998591394</v>
      </c>
    </row>
    <row r="451" spans="1:8" x14ac:dyDescent="0.25">
      <c r="A451" s="1">
        <v>44043</v>
      </c>
      <c r="B451" s="13">
        <v>4.482999899797141E-2</v>
      </c>
      <c r="C451" s="13">
        <v>4.8200998922623695E-2</v>
      </c>
      <c r="D451" s="13">
        <v>1.4934999666176736E-2</v>
      </c>
      <c r="E451" s="13"/>
      <c r="F451" s="2">
        <f t="shared" si="18"/>
        <v>1.0448299989979715</v>
      </c>
      <c r="G451" s="2">
        <f t="shared" si="19"/>
        <v>1.0482009989226238</v>
      </c>
      <c r="H451" s="2">
        <f t="shared" si="20"/>
        <v>1.0149349996661767</v>
      </c>
    </row>
    <row r="452" spans="1:8" x14ac:dyDescent="0.25">
      <c r="A452" s="1">
        <v>44074</v>
      </c>
      <c r="B452" s="13">
        <v>2.3483999475091694E-2</v>
      </c>
      <c r="C452" s="13">
        <v>6.7218998497538263E-2</v>
      </c>
      <c r="D452" s="13">
        <v>-8.0729998195543887E-3</v>
      </c>
      <c r="E452" s="13"/>
      <c r="F452" s="2">
        <f t="shared" si="18"/>
        <v>1.0234839994750917</v>
      </c>
      <c r="G452" s="2">
        <f t="shared" si="19"/>
        <v>1.0672189984975382</v>
      </c>
      <c r="H452" s="2">
        <f t="shared" si="20"/>
        <v>0.99192700018044566</v>
      </c>
    </row>
    <row r="453" spans="1:8" x14ac:dyDescent="0.25">
      <c r="A453" s="1">
        <v>44104</v>
      </c>
      <c r="B453" s="13">
        <v>-2.061699953917414E-2</v>
      </c>
      <c r="C453" s="13">
        <v>-3.4076999238319694E-2</v>
      </c>
      <c r="D453" s="13">
        <v>-5.4699998777359724E-4</v>
      </c>
      <c r="E453" s="13"/>
      <c r="F453" s="2">
        <f t="shared" si="18"/>
        <v>0.97938300046082583</v>
      </c>
      <c r="G453" s="2">
        <f t="shared" si="19"/>
        <v>0.96592300076168036</v>
      </c>
      <c r="H453" s="2">
        <f t="shared" si="20"/>
        <v>0.99945300001222637</v>
      </c>
    </row>
    <row r="454" spans="1:8" x14ac:dyDescent="0.25">
      <c r="A454" s="1">
        <v>44134</v>
      </c>
      <c r="B454" s="13">
        <v>-3.1141999303922054E-2</v>
      </c>
      <c r="C454" s="13">
        <v>-3.0431999319791795E-2</v>
      </c>
      <c r="D454" s="13">
        <v>-4.464999900199473E-3</v>
      </c>
      <c r="E454" s="13"/>
      <c r="F454" s="2">
        <f t="shared" si="18"/>
        <v>0.96885800069607797</v>
      </c>
      <c r="G454" s="2">
        <f t="shared" si="19"/>
        <v>0.96956800068020821</v>
      </c>
      <c r="H454" s="2">
        <f t="shared" si="20"/>
        <v>0.99553500009980056</v>
      </c>
    </row>
    <row r="455" spans="1:8" x14ac:dyDescent="0.25">
      <c r="A455" s="1">
        <v>44165</v>
      </c>
      <c r="B455" s="13">
        <v>0.10567799763791264</v>
      </c>
      <c r="C455" s="13">
        <v>0.12823999713361264</v>
      </c>
      <c r="D455" s="13">
        <v>9.8119997806847097E-3</v>
      </c>
      <c r="E455" s="13"/>
      <c r="F455" s="2">
        <f t="shared" si="18"/>
        <v>1.1056779976379127</v>
      </c>
      <c r="G455" s="2">
        <f t="shared" si="19"/>
        <v>1.1282399971336126</v>
      </c>
      <c r="H455" s="2">
        <f t="shared" si="20"/>
        <v>1.0098119997806847</v>
      </c>
    </row>
    <row r="456" spans="1:8" x14ac:dyDescent="0.25">
      <c r="A456" s="1">
        <v>44196</v>
      </c>
      <c r="B456" s="13">
        <v>1.7231999614834785E-2</v>
      </c>
      <c r="C456" s="13">
        <v>4.2775999043881886E-2</v>
      </c>
      <c r="D456" s="13">
        <v>1.3769999692216513E-3</v>
      </c>
      <c r="E456" s="13"/>
      <c r="F456" s="2">
        <f t="shared" ref="F456:F487" si="21">1+B456</f>
        <v>1.0172319996148347</v>
      </c>
      <c r="G456" s="2">
        <f t="shared" ref="G456:G487" si="22">1+C456</f>
        <v>1.0427759990438819</v>
      </c>
      <c r="H456" s="2">
        <f t="shared" ref="H456:H487" si="23">1+D456</f>
        <v>1.0013769999692217</v>
      </c>
    </row>
    <row r="457" spans="1:8" x14ac:dyDescent="0.25">
      <c r="A457" s="1">
        <v>44225</v>
      </c>
      <c r="B457" s="13">
        <v>-3.1989999284967783E-3</v>
      </c>
      <c r="C457" s="13">
        <v>-9.6779997836798429E-3</v>
      </c>
      <c r="D457" s="13">
        <v>-7.1699998397380107E-3</v>
      </c>
      <c r="E457" s="13"/>
      <c r="F457" s="2">
        <f t="shared" si="21"/>
        <v>0.99680100007150318</v>
      </c>
      <c r="G457" s="2">
        <f t="shared" si="22"/>
        <v>0.99032200021632011</v>
      </c>
      <c r="H457" s="2">
        <f t="shared" si="23"/>
        <v>0.99283000016026202</v>
      </c>
    </row>
    <row r="458" spans="1:8" x14ac:dyDescent="0.25">
      <c r="A458" s="1">
        <v>44253</v>
      </c>
      <c r="B458" s="13">
        <v>4.364899902436882E-2</v>
      </c>
      <c r="C458" s="13">
        <v>2.5954999419860542E-2</v>
      </c>
      <c r="D458" s="13">
        <v>-1.44389996772632E-2</v>
      </c>
      <c r="E458" s="13"/>
      <c r="F458" s="2">
        <f t="shared" si="21"/>
        <v>1.0436489990243689</v>
      </c>
      <c r="G458" s="2">
        <f t="shared" si="22"/>
        <v>1.0259549994198605</v>
      </c>
      <c r="H458" s="2">
        <f t="shared" si="23"/>
        <v>0.98556100032273675</v>
      </c>
    </row>
    <row r="459" spans="1:8" x14ac:dyDescent="0.25">
      <c r="A459" s="1">
        <v>44286</v>
      </c>
      <c r="B459" s="13">
        <v>3.8691999135166411E-2</v>
      </c>
      <c r="C459" s="13">
        <v>3.3898999242298306E-2</v>
      </c>
      <c r="D459" s="13">
        <v>-1.2487999720871447E-2</v>
      </c>
      <c r="E459" s="13"/>
      <c r="F459" s="2">
        <f t="shared" si="21"/>
        <v>1.0386919991351664</v>
      </c>
      <c r="G459" s="2">
        <f t="shared" si="22"/>
        <v>1.0338989992422982</v>
      </c>
      <c r="H459" s="2">
        <f t="shared" si="23"/>
        <v>0.98751200027912855</v>
      </c>
    </row>
    <row r="460" spans="1:8" x14ac:dyDescent="0.25">
      <c r="A460" s="1">
        <v>44316</v>
      </c>
      <c r="B460" s="13">
        <v>2.3897999465838076E-2</v>
      </c>
      <c r="C460" s="13">
        <v>4.6941998950764542E-2</v>
      </c>
      <c r="D460" s="13">
        <v>7.8999998234212405E-3</v>
      </c>
      <c r="E460" s="13"/>
      <c r="F460" s="2">
        <f t="shared" si="21"/>
        <v>1.0238979994658381</v>
      </c>
      <c r="G460" s="2">
        <f t="shared" si="22"/>
        <v>1.0469419989507645</v>
      </c>
      <c r="H460" s="2">
        <f t="shared" si="23"/>
        <v>1.0078999998234213</v>
      </c>
    </row>
    <row r="461" spans="1:8" x14ac:dyDescent="0.25">
      <c r="A461" s="1">
        <v>44347</v>
      </c>
      <c r="B461" s="13">
        <v>3.4480999229289593E-2</v>
      </c>
      <c r="C461" s="13">
        <v>1.4885999667271971E-2</v>
      </c>
      <c r="D461" s="13">
        <v>3.2669999269768595E-3</v>
      </c>
      <c r="E461" s="13"/>
      <c r="F461" s="2">
        <f t="shared" si="21"/>
        <v>1.0344809992292896</v>
      </c>
      <c r="G461" s="2">
        <f t="shared" si="22"/>
        <v>1.0148859996672719</v>
      </c>
      <c r="H461" s="2">
        <f t="shared" si="23"/>
        <v>1.0032669999269768</v>
      </c>
    </row>
    <row r="462" spans="1:8" x14ac:dyDescent="0.25">
      <c r="A462" s="1">
        <v>44377</v>
      </c>
      <c r="B462" s="13">
        <v>2.4847999444603919E-2</v>
      </c>
      <c r="C462" s="13">
        <v>1.5253999659046532E-2</v>
      </c>
      <c r="D462" s="13">
        <v>7.0249998429790144E-3</v>
      </c>
      <c r="E462" s="13"/>
      <c r="F462" s="2">
        <f t="shared" si="21"/>
        <v>1.0248479994446038</v>
      </c>
      <c r="G462" s="2">
        <f t="shared" si="22"/>
        <v>1.0152539996590466</v>
      </c>
      <c r="H462" s="2">
        <f t="shared" si="23"/>
        <v>1.007024999842979</v>
      </c>
    </row>
    <row r="463" spans="1:8" x14ac:dyDescent="0.25">
      <c r="A463" s="1">
        <v>44407</v>
      </c>
      <c r="B463" s="13">
        <v>8.0329998204484582E-3</v>
      </c>
      <c r="C463" s="13">
        <v>1.8171999593824147E-2</v>
      </c>
      <c r="D463" s="13">
        <v>1.1182999750040471E-2</v>
      </c>
      <c r="E463" s="13"/>
      <c r="F463" s="2">
        <f t="shared" si="21"/>
        <v>1.0080329998204485</v>
      </c>
      <c r="G463" s="2">
        <f t="shared" si="22"/>
        <v>1.0181719995938241</v>
      </c>
      <c r="H463" s="2">
        <f t="shared" si="23"/>
        <v>1.0111829997500406</v>
      </c>
    </row>
    <row r="464" spans="1:8" x14ac:dyDescent="0.25">
      <c r="A464" s="1">
        <v>44439</v>
      </c>
      <c r="B464" s="13">
        <v>1.632899963501841E-2</v>
      </c>
      <c r="C464" s="13">
        <v>2.5191999436914921E-2</v>
      </c>
      <c r="D464" s="13">
        <v>-1.9029999574646354E-3</v>
      </c>
      <c r="E464" s="13"/>
      <c r="F464" s="2">
        <f t="shared" si="21"/>
        <v>1.0163289996350184</v>
      </c>
      <c r="G464" s="2">
        <f t="shared" si="22"/>
        <v>1.025191999436915</v>
      </c>
      <c r="H464" s="2">
        <f t="shared" si="23"/>
        <v>0.99809700004253532</v>
      </c>
    </row>
    <row r="465" spans="1:8" x14ac:dyDescent="0.25">
      <c r="A465" s="1">
        <v>44469</v>
      </c>
      <c r="B465" s="13">
        <v>-2.2149999504908917E-2</v>
      </c>
      <c r="C465" s="13">
        <v>-4.1073999081924557E-2</v>
      </c>
      <c r="D465" s="13">
        <v>-8.6589998064562686E-3</v>
      </c>
      <c r="E465" s="13"/>
      <c r="F465" s="2">
        <f t="shared" si="21"/>
        <v>0.97785000049509108</v>
      </c>
      <c r="G465" s="2">
        <f t="shared" si="22"/>
        <v>0.95892600091807545</v>
      </c>
      <c r="H465" s="2">
        <f t="shared" si="23"/>
        <v>0.99134100019354376</v>
      </c>
    </row>
    <row r="466" spans="1:8" x14ac:dyDescent="0.25">
      <c r="A466" s="1">
        <v>44498</v>
      </c>
      <c r="B466" s="13">
        <v>5.0154998878948392E-2</v>
      </c>
      <c r="C466" s="13">
        <v>5.6856998729147012E-2</v>
      </c>
      <c r="D466" s="13">
        <v>-2.7599999383091928E-4</v>
      </c>
      <c r="E466" s="13"/>
      <c r="F466" s="2">
        <f t="shared" si="21"/>
        <v>1.0501549988789485</v>
      </c>
      <c r="G466" s="2">
        <f t="shared" si="22"/>
        <v>1.056856998729147</v>
      </c>
      <c r="H466" s="2">
        <f t="shared" si="23"/>
        <v>0.99972400000616912</v>
      </c>
    </row>
    <row r="467" spans="1:8" x14ac:dyDescent="0.25">
      <c r="A467" s="1">
        <v>44530</v>
      </c>
      <c r="B467" s="13">
        <v>-1.6205999637767674E-2</v>
      </c>
      <c r="C467" s="13">
        <v>-2.1595999517291787E-2</v>
      </c>
      <c r="D467" s="13">
        <v>2.9609999338164922E-3</v>
      </c>
      <c r="E467" s="13"/>
      <c r="F467" s="2">
        <f t="shared" si="21"/>
        <v>0.9837940003622323</v>
      </c>
      <c r="G467" s="2">
        <f t="shared" si="22"/>
        <v>0.97840400048270826</v>
      </c>
      <c r="H467" s="2">
        <f t="shared" si="23"/>
        <v>1.0029609999338165</v>
      </c>
    </row>
    <row r="468" spans="1:8" x14ac:dyDescent="0.25">
      <c r="A468" s="1">
        <v>44561</v>
      </c>
      <c r="B468" s="13">
        <v>3.0880999309755859E-2</v>
      </c>
      <c r="C468" s="13">
        <v>4.3056999037601053E-2</v>
      </c>
      <c r="D468" s="13">
        <v>-2.5579999428242449E-3</v>
      </c>
      <c r="E468" s="13"/>
      <c r="F468" s="2">
        <f t="shared" si="21"/>
        <v>1.0308809993097559</v>
      </c>
      <c r="G468" s="2">
        <f t="shared" si="22"/>
        <v>1.0430569990376011</v>
      </c>
      <c r="H468" s="2">
        <f t="shared" si="23"/>
        <v>0.99744200005717576</v>
      </c>
    </row>
    <row r="469" spans="1:8" x14ac:dyDescent="0.25">
      <c r="A469" s="1">
        <v>44592</v>
      </c>
      <c r="B469" s="13">
        <v>-3.9899999108165508E-3</v>
      </c>
      <c r="C469" s="13">
        <v>-5.2696998822130268E-2</v>
      </c>
      <c r="D469" s="13">
        <v>-2.1543999518454073E-2</v>
      </c>
      <c r="E469" s="13"/>
      <c r="F469" s="2">
        <f t="shared" si="21"/>
        <v>0.9960100000891835</v>
      </c>
      <c r="G469" s="2">
        <f t="shared" si="22"/>
        <v>0.9473030011778697</v>
      </c>
      <c r="H469" s="2">
        <f t="shared" si="23"/>
        <v>0.97845600048154591</v>
      </c>
    </row>
    <row r="470" spans="1:8" x14ac:dyDescent="0.25">
      <c r="A470" s="1">
        <v>44620</v>
      </c>
      <c r="B470" s="13">
        <v>2.7999999374151235E-3</v>
      </c>
      <c r="C470" s="13">
        <v>-2.4974999441765251E-2</v>
      </c>
      <c r="D470" s="13">
        <v>-1.1156999750621616E-2</v>
      </c>
      <c r="E470" s="13"/>
      <c r="F470" s="2">
        <f t="shared" si="21"/>
        <v>1.0027999999374151</v>
      </c>
      <c r="G470" s="2">
        <f t="shared" si="22"/>
        <v>0.97502500055823471</v>
      </c>
      <c r="H470" s="2">
        <f t="shared" si="23"/>
        <v>0.98884300024937843</v>
      </c>
    </row>
    <row r="471" spans="1:8" x14ac:dyDescent="0.25">
      <c r="A471" s="1">
        <v>44651</v>
      </c>
      <c r="B471" s="13">
        <v>3.9676999113149938E-2</v>
      </c>
      <c r="C471" s="13">
        <v>2.8106999371759596E-2</v>
      </c>
      <c r="D471" s="13">
        <v>-2.7783999378979206E-2</v>
      </c>
      <c r="E471" s="13"/>
      <c r="F471" s="2">
        <f t="shared" si="21"/>
        <v>1.03967699911315</v>
      </c>
      <c r="G471" s="2">
        <f t="shared" si="22"/>
        <v>1.0281069993717595</v>
      </c>
      <c r="H471" s="2">
        <f t="shared" si="23"/>
        <v>0.97221600062102076</v>
      </c>
    </row>
    <row r="472" spans="1:8" x14ac:dyDescent="0.25">
      <c r="A472" s="1">
        <v>44680</v>
      </c>
      <c r="B472" s="13">
        <v>-4.9618998890928925E-2</v>
      </c>
      <c r="C472" s="13">
        <v>-8.2731998150795696E-2</v>
      </c>
      <c r="D472" s="13">
        <v>-3.79479991517961E-2</v>
      </c>
      <c r="E472" s="13"/>
      <c r="F472" s="2">
        <f t="shared" si="21"/>
        <v>0.95038100110907109</v>
      </c>
      <c r="G472" s="2">
        <f t="shared" si="22"/>
        <v>0.91726800184920432</v>
      </c>
      <c r="H472" s="2">
        <f t="shared" si="23"/>
        <v>0.96205200084820386</v>
      </c>
    </row>
    <row r="473" spans="1:8" x14ac:dyDescent="0.25">
      <c r="A473" s="1">
        <v>44712</v>
      </c>
      <c r="B473" s="13">
        <v>5.6999998725950718E-4</v>
      </c>
      <c r="C473" s="13">
        <v>1.4469999676570296E-3</v>
      </c>
      <c r="D473" s="13">
        <v>6.4469998558983211E-3</v>
      </c>
      <c r="E473" s="13"/>
      <c r="F473" s="2">
        <f t="shared" si="21"/>
        <v>1.0005699999872595</v>
      </c>
      <c r="G473" s="2">
        <f t="shared" si="22"/>
        <v>1.001446999967657</v>
      </c>
      <c r="H473" s="2">
        <f t="shared" si="23"/>
        <v>1.0064469998558982</v>
      </c>
    </row>
    <row r="474" spans="1:8" x14ac:dyDescent="0.25">
      <c r="A474" s="1">
        <v>44742</v>
      </c>
      <c r="B474" s="13">
        <v>-8.7053998054191464E-2</v>
      </c>
      <c r="C474" s="13">
        <v>-8.6263998071849354E-2</v>
      </c>
      <c r="D474" s="13">
        <v>-1.5686999649368226E-2</v>
      </c>
      <c r="E474" s="13"/>
      <c r="F474" s="2">
        <f t="shared" si="21"/>
        <v>0.91294600194580855</v>
      </c>
      <c r="G474" s="2">
        <f t="shared" si="22"/>
        <v>0.91373600192815063</v>
      </c>
      <c r="H474" s="2">
        <f t="shared" si="23"/>
        <v>0.98431300035063174</v>
      </c>
    </row>
    <row r="475" spans="1:8" x14ac:dyDescent="0.25">
      <c r="A475" s="1">
        <v>44771</v>
      </c>
      <c r="B475" s="13">
        <v>4.6560998959280557E-2</v>
      </c>
      <c r="C475" s="13">
        <v>7.9698998218588529E-2</v>
      </c>
      <c r="D475" s="13">
        <v>2.443399945385754E-2</v>
      </c>
      <c r="E475" s="13"/>
      <c r="F475" s="2">
        <f t="shared" si="21"/>
        <v>1.0465609989592806</v>
      </c>
      <c r="G475" s="2">
        <f t="shared" si="22"/>
        <v>1.0796989982185885</v>
      </c>
      <c r="H475" s="2">
        <f t="shared" si="23"/>
        <v>1.0244339994538576</v>
      </c>
    </row>
    <row r="476" spans="1:8" x14ac:dyDescent="0.25">
      <c r="A476" s="1">
        <v>44804</v>
      </c>
      <c r="B476" s="13">
        <v>-1.5481999653950335E-2</v>
      </c>
      <c r="C476" s="13">
        <v>-4.1419999074190861E-2</v>
      </c>
      <c r="D476" s="13">
        <v>-2.8252999368496238E-2</v>
      </c>
      <c r="E476" s="13"/>
      <c r="F476" s="2">
        <f t="shared" si="21"/>
        <v>0.98451800034604964</v>
      </c>
      <c r="G476" s="2">
        <f t="shared" si="22"/>
        <v>0.95858000092580919</v>
      </c>
      <c r="H476" s="2">
        <f t="shared" si="23"/>
        <v>0.97174700063150377</v>
      </c>
    </row>
    <row r="477" spans="1:8" x14ac:dyDescent="0.25">
      <c r="A477" s="1">
        <v>44834</v>
      </c>
      <c r="B477" s="13">
        <v>-4.25689990485087E-2</v>
      </c>
      <c r="C477" s="13">
        <v>-9.2551997931301602E-2</v>
      </c>
      <c r="D477" s="13">
        <v>-4.3208999034203589E-2</v>
      </c>
      <c r="E477" s="13"/>
      <c r="F477" s="2">
        <f t="shared" si="21"/>
        <v>0.95743100095149125</v>
      </c>
      <c r="G477" s="2">
        <f t="shared" si="22"/>
        <v>0.90744800206869836</v>
      </c>
      <c r="H477" s="2">
        <f t="shared" si="23"/>
        <v>0.95679100096579639</v>
      </c>
    </row>
    <row r="478" spans="1:8" x14ac:dyDescent="0.25">
      <c r="A478" s="1">
        <v>44865</v>
      </c>
      <c r="B478" s="13">
        <v>5.5733998754248025E-2</v>
      </c>
      <c r="C478" s="13">
        <v>7.2063998389244086E-2</v>
      </c>
      <c r="D478" s="13">
        <v>-1.2952999710477888E-2</v>
      </c>
      <c r="E478" s="13"/>
      <c r="F478" s="2">
        <f t="shared" si="21"/>
        <v>1.055733998754248</v>
      </c>
      <c r="G478" s="2">
        <f t="shared" si="22"/>
        <v>1.0720639983892442</v>
      </c>
      <c r="H478" s="2">
        <f t="shared" si="23"/>
        <v>0.98704700028952208</v>
      </c>
    </row>
    <row r="479" spans="1:8" x14ac:dyDescent="0.25">
      <c r="A479" s="1">
        <v>44895</v>
      </c>
      <c r="B479" s="13">
        <v>5.5430998761020603E-2</v>
      </c>
      <c r="C479" s="13">
        <v>7.0001998435333376E-2</v>
      </c>
      <c r="D479" s="13">
        <v>3.6775999177992347E-2</v>
      </c>
      <c r="E479" s="13"/>
      <c r="F479" s="2">
        <f t="shared" si="21"/>
        <v>1.0554309987610206</v>
      </c>
      <c r="G479" s="2">
        <f t="shared" si="22"/>
        <v>1.0700019984353333</v>
      </c>
      <c r="H479" s="2">
        <f t="shared" si="23"/>
        <v>1.0367759991779923</v>
      </c>
    </row>
    <row r="480" spans="1:8" x14ac:dyDescent="0.25">
      <c r="A480" s="1">
        <v>44925</v>
      </c>
      <c r="B480" s="13">
        <v>-4.8980998905189338E-2</v>
      </c>
      <c r="C480" s="13">
        <v>-4.2093999059125774E-2</v>
      </c>
      <c r="D480" s="13">
        <v>-4.5089998992159964E-3</v>
      </c>
      <c r="E480" s="13"/>
      <c r="F480" s="2">
        <f t="shared" si="21"/>
        <v>0.95101900109481063</v>
      </c>
      <c r="G480" s="2">
        <f t="shared" si="22"/>
        <v>0.95790600094087419</v>
      </c>
      <c r="H480" s="2">
        <f t="shared" si="23"/>
        <v>0.99549100010078395</v>
      </c>
    </row>
    <row r="481" spans="1:8" x14ac:dyDescent="0.25">
      <c r="A481" s="1">
        <v>44957</v>
      </c>
      <c r="B481" s="13">
        <v>7.4124998343177137E-2</v>
      </c>
      <c r="C481" s="13">
        <v>7.1046998411975801E-2</v>
      </c>
      <c r="D481" s="13">
        <v>3.0764999312348662E-2</v>
      </c>
      <c r="E481" s="13"/>
      <c r="F481" s="2">
        <f t="shared" si="21"/>
        <v>1.0741249983431771</v>
      </c>
      <c r="G481" s="2">
        <f t="shared" si="22"/>
        <v>1.0710469984119757</v>
      </c>
      <c r="H481" s="2">
        <f t="shared" si="23"/>
        <v>1.0307649993123487</v>
      </c>
    </row>
    <row r="482" spans="1:8" x14ac:dyDescent="0.25">
      <c r="A482" s="1">
        <v>44985</v>
      </c>
      <c r="B482" s="13">
        <v>-2.4484999452717603E-2</v>
      </c>
      <c r="C482" s="13">
        <v>-2.36539994712919E-2</v>
      </c>
      <c r="D482" s="13">
        <v>-2.5854999422095716E-2</v>
      </c>
      <c r="E482" s="13"/>
      <c r="F482" s="2">
        <f t="shared" si="21"/>
        <v>0.97551500054728235</v>
      </c>
      <c r="G482" s="2">
        <f t="shared" si="22"/>
        <v>0.97634600052870812</v>
      </c>
      <c r="H482" s="2">
        <f t="shared" si="23"/>
        <v>0.97414500057790432</v>
      </c>
    </row>
    <row r="483" spans="1:8" x14ac:dyDescent="0.25">
      <c r="A483" s="1">
        <v>45016</v>
      </c>
      <c r="B483" s="13">
        <v>-2.1509999519214035E-3</v>
      </c>
      <c r="C483" s="13">
        <v>3.1650999292545022E-2</v>
      </c>
      <c r="D483" s="13">
        <v>2.539899943228811E-2</v>
      </c>
      <c r="E483" s="13"/>
      <c r="F483" s="2">
        <f t="shared" si="21"/>
        <v>0.99784900004807864</v>
      </c>
      <c r="G483" s="2">
        <f t="shared" si="22"/>
        <v>1.0316509992925451</v>
      </c>
      <c r="H483" s="2">
        <f t="shared" si="23"/>
        <v>1.0253989994322881</v>
      </c>
    </row>
    <row r="484" spans="1:8" x14ac:dyDescent="0.25">
      <c r="A484" s="1">
        <v>45044</v>
      </c>
      <c r="B484" s="13">
        <v>2.9034999351017179E-2</v>
      </c>
      <c r="C484" s="13">
        <v>1.7988999597914515E-2</v>
      </c>
      <c r="D484" s="13">
        <v>6.0629998644813887E-3</v>
      </c>
      <c r="E484" s="13"/>
      <c r="F484" s="2">
        <f t="shared" si="21"/>
        <v>1.0290349993510173</v>
      </c>
      <c r="G484" s="2">
        <f t="shared" si="22"/>
        <v>1.0179889995979146</v>
      </c>
      <c r="H484" s="2">
        <f t="shared" si="23"/>
        <v>1.0060629998644814</v>
      </c>
    </row>
    <row r="485" spans="1:8" x14ac:dyDescent="0.25">
      <c r="A485" s="1">
        <v>45077</v>
      </c>
      <c r="B485" s="13">
        <v>-4.9456998894549908E-2</v>
      </c>
      <c r="C485" s="13">
        <v>-9.3269997915253044E-3</v>
      </c>
      <c r="D485" s="13">
        <v>-1.0889999756589532E-2</v>
      </c>
      <c r="E485" s="13"/>
      <c r="F485" s="2">
        <f t="shared" si="21"/>
        <v>0.95054300110545009</v>
      </c>
      <c r="G485" s="2">
        <f t="shared" si="22"/>
        <v>0.99067300020847471</v>
      </c>
      <c r="H485" s="2">
        <f t="shared" si="23"/>
        <v>0.98911000024341045</v>
      </c>
    </row>
    <row r="486" spans="1:8" x14ac:dyDescent="0.25">
      <c r="A486" s="1">
        <v>45107</v>
      </c>
      <c r="B486" s="13">
        <v>3.402999923937023E-2</v>
      </c>
      <c r="C486" s="13">
        <v>6.0845998639985917E-2</v>
      </c>
      <c r="D486" s="13">
        <v>-3.5679999202489852E-3</v>
      </c>
      <c r="E486" s="13"/>
      <c r="F486" s="2">
        <f t="shared" si="21"/>
        <v>1.0340299992393702</v>
      </c>
      <c r="G486" s="2">
        <f t="shared" si="22"/>
        <v>1.0608459986399859</v>
      </c>
      <c r="H486" s="2">
        <f t="shared" si="23"/>
        <v>0.99643200007975097</v>
      </c>
    </row>
    <row r="487" spans="1:8" x14ac:dyDescent="0.25">
      <c r="A487" s="1">
        <v>45138</v>
      </c>
      <c r="B487" s="13">
        <v>2.5796999423392118E-2</v>
      </c>
      <c r="C487" s="13">
        <v>3.3863999243080617E-2</v>
      </c>
      <c r="D487" s="13">
        <v>-6.9299998451024299E-4</v>
      </c>
      <c r="E487" s="13"/>
      <c r="F487" s="2">
        <f t="shared" si="21"/>
        <v>1.0257969994233922</v>
      </c>
      <c r="G487" s="2">
        <f t="shared" si="22"/>
        <v>1.0338639992430807</v>
      </c>
      <c r="H487" s="2">
        <f t="shared" si="23"/>
        <v>0.99930700001548978</v>
      </c>
    </row>
    <row r="493" spans="1:8" x14ac:dyDescent="0.25">
      <c r="A493" t="s">
        <v>41</v>
      </c>
    </row>
    <row r="495" spans="1:8" x14ac:dyDescent="0.25">
      <c r="B495" t="s">
        <v>43</v>
      </c>
      <c r="C495" t="s">
        <v>42</v>
      </c>
      <c r="D495" t="s">
        <v>45</v>
      </c>
      <c r="E495" t="s">
        <v>46</v>
      </c>
      <c r="F495" t="s">
        <v>47</v>
      </c>
    </row>
    <row r="496" spans="1:8" x14ac:dyDescent="0.25">
      <c r="A496" t="s">
        <v>38</v>
      </c>
      <c r="B496" s="13">
        <f>+(AVERAGE(F212:F487)^12)-1</f>
        <v>6.822869419639721E-2</v>
      </c>
      <c r="C496" s="8">
        <v>0.02</v>
      </c>
      <c r="D496" s="13">
        <f>+B496-C496</f>
        <v>4.8228694196397207E-2</v>
      </c>
      <c r="E496" s="13">
        <f>+Sheet1!H21</f>
        <v>0.13918557708327675</v>
      </c>
      <c r="F496">
        <f>+D496/E496</f>
        <v>0.34650640682073891</v>
      </c>
    </row>
    <row r="497" spans="1:6" x14ac:dyDescent="0.25">
      <c r="A497" t="s">
        <v>39</v>
      </c>
      <c r="B497" s="13">
        <f>+(AVERAGE(G212:G487)^12)-1</f>
        <v>7.4563248517659275E-2</v>
      </c>
      <c r="C497" s="8">
        <v>0.02</v>
      </c>
      <c r="D497" s="13">
        <f>+B497-C497</f>
        <v>5.4563248517659271E-2</v>
      </c>
      <c r="E497" s="13">
        <f>+Sheet1!H22</f>
        <v>0.15711033529592444</v>
      </c>
      <c r="F497">
        <f>+D497/E497</f>
        <v>0.34729254708092194</v>
      </c>
    </row>
    <row r="498" spans="1:6" x14ac:dyDescent="0.25">
      <c r="A498" t="s">
        <v>44</v>
      </c>
      <c r="B498" s="13">
        <f>+(AVERAGE(H212:H487)^12)-1</f>
        <v>3.9404324085709597E-2</v>
      </c>
      <c r="C498" s="8">
        <v>0.02</v>
      </c>
      <c r="D498" s="13">
        <f>+B498-C498</f>
        <v>1.9404324085709596E-2</v>
      </c>
      <c r="E498" s="13">
        <f>+Sheet1!H23</f>
        <v>3.9647414358775682E-2</v>
      </c>
      <c r="F498">
        <f>+D498/E498</f>
        <v>0.48942218299828633</v>
      </c>
    </row>
    <row r="501" spans="1:6" x14ac:dyDescent="0.25">
      <c r="A501" t="s">
        <v>48</v>
      </c>
      <c r="B501" s="13">
        <v>0.13912280831039972</v>
      </c>
      <c r="E501" s="2"/>
    </row>
    <row r="502" spans="1:6" x14ac:dyDescent="0.25">
      <c r="A502" t="s">
        <v>49</v>
      </c>
      <c r="B502" s="13">
        <v>0.12320885037365428</v>
      </c>
      <c r="E502" s="2"/>
    </row>
    <row r="503" spans="1:6" x14ac:dyDescent="0.25">
      <c r="A503" t="s">
        <v>50</v>
      </c>
      <c r="B503" s="13">
        <v>0.73766834131594616</v>
      </c>
      <c r="E503" s="2"/>
    </row>
    <row r="504" spans="1:6" x14ac:dyDescent="0.25">
      <c r="A504" t="s">
        <v>51</v>
      </c>
      <c r="B504" s="11">
        <f>+E496</f>
        <v>0.13918557708327675</v>
      </c>
      <c r="D504" s="11"/>
      <c r="E504" s="11"/>
    </row>
    <row r="505" spans="1:6" x14ac:dyDescent="0.25">
      <c r="A505" t="s">
        <v>52</v>
      </c>
      <c r="B505" s="11">
        <f>+E497</f>
        <v>0.15711033529592444</v>
      </c>
      <c r="D505" s="11"/>
      <c r="E505" s="11"/>
    </row>
    <row r="506" spans="1:6" x14ac:dyDescent="0.25">
      <c r="A506" t="s">
        <v>53</v>
      </c>
      <c r="B506" s="11">
        <f>+E498</f>
        <v>3.9647414358775682E-2</v>
      </c>
      <c r="D506" s="11"/>
      <c r="E506" s="11"/>
    </row>
    <row r="507" spans="1:6" x14ac:dyDescent="0.25">
      <c r="A507" t="s">
        <v>57</v>
      </c>
      <c r="B507">
        <f>+SUM(B501:B503)</f>
        <v>1.0000000000000002</v>
      </c>
    </row>
    <row r="509" spans="1:6" x14ac:dyDescent="0.25">
      <c r="A509" t="s">
        <v>54</v>
      </c>
      <c r="B509">
        <f>+'covariance '!B3</f>
        <v>1.5322326661981608E-3</v>
      </c>
    </row>
    <row r="510" spans="1:6" x14ac:dyDescent="0.25">
      <c r="A510" t="s">
        <v>55</v>
      </c>
      <c r="B510">
        <f>+'covariance '!C4</f>
        <v>4.9374924903144766E-5</v>
      </c>
    </row>
    <row r="511" spans="1:6" x14ac:dyDescent="0.25">
      <c r="A511" t="s">
        <v>56</v>
      </c>
      <c r="B511">
        <f>+'covariance '!B4</f>
        <v>3.3642547113998292E-5</v>
      </c>
    </row>
    <row r="513" spans="1:2" x14ac:dyDescent="0.25">
      <c r="A513" t="s">
        <v>58</v>
      </c>
      <c r="B513">
        <f>+SUMPRODUCT(B496:B498,B501:B503)</f>
        <v>4.7746342062921512E-2</v>
      </c>
    </row>
    <row r="514" spans="1:2" x14ac:dyDescent="0.25">
      <c r="A514" t="s">
        <v>60</v>
      </c>
      <c r="B514">
        <f>+(B501*B504)^2+(B502*B505)^2+(B503*B506)^2+2*B501*B502*B509+2*B502*B503*B510+2*B501*B503*B511</f>
        <v>1.6734434024038723E-3</v>
      </c>
    </row>
    <row r="515" spans="1:2" x14ac:dyDescent="0.25">
      <c r="A515" t="s">
        <v>61</v>
      </c>
      <c r="B515">
        <f>+SQRT(B514)</f>
        <v>4.0907742572817096E-2</v>
      </c>
    </row>
    <row r="516" spans="1:2" x14ac:dyDescent="0.25">
      <c r="A516" t="s">
        <v>59</v>
      </c>
      <c r="B516">
        <f>+(B513-0.02)/B515</f>
        <v>0.67826627229630509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2A79-1A74-4FDA-AD4B-41E5264383B5}">
  <dimension ref="B1:F24"/>
  <sheetViews>
    <sheetView zoomScale="60" zoomScaleNormal="60" workbookViewId="0">
      <selection activeCell="B25" sqref="B25"/>
    </sheetView>
  </sheetViews>
  <sheetFormatPr baseColWidth="10" defaultColWidth="8.625" defaultRowHeight="21" x14ac:dyDescent="0.25"/>
  <sheetData>
    <row r="1" spans="2:6" x14ac:dyDescent="0.25">
      <c r="C1" t="s">
        <v>29</v>
      </c>
      <c r="D1" t="s">
        <v>30</v>
      </c>
    </row>
    <row r="2" spans="2:6" x14ac:dyDescent="0.25">
      <c r="B2" t="s">
        <v>27</v>
      </c>
      <c r="C2" s="8">
        <v>0.08</v>
      </c>
      <c r="D2" s="8">
        <v>0.15</v>
      </c>
    </row>
    <row r="3" spans="2:6" x14ac:dyDescent="0.25">
      <c r="B3" t="s">
        <v>28</v>
      </c>
      <c r="C3" s="8">
        <v>0.02</v>
      </c>
      <c r="D3" s="8">
        <v>7.0000000000000007E-2</v>
      </c>
    </row>
    <row r="5" spans="2:6" x14ac:dyDescent="0.25">
      <c r="B5" t="s">
        <v>31</v>
      </c>
      <c r="C5" s="8">
        <v>-0.2</v>
      </c>
    </row>
    <row r="9" spans="2:6" x14ac:dyDescent="0.25">
      <c r="B9" t="s">
        <v>27</v>
      </c>
      <c r="C9" t="s">
        <v>28</v>
      </c>
      <c r="D9" t="s">
        <v>30</v>
      </c>
      <c r="E9" t="s">
        <v>32</v>
      </c>
      <c r="F9" t="s">
        <v>33</v>
      </c>
    </row>
    <row r="10" spans="2:6" x14ac:dyDescent="0.25">
      <c r="B10" s="8">
        <v>0.2</v>
      </c>
      <c r="C10" s="8">
        <f>1-B10</f>
        <v>0.8</v>
      </c>
      <c r="D10">
        <f t="shared" ref="D10:D22" si="0">SQRT(B10^2*VolA^2+C10^2*VolB^2+2*B10*VolA*VolB*rhoAB)</f>
        <v>5.6533176100410289E-2</v>
      </c>
      <c r="E10" s="11">
        <f t="shared" ref="E10:E22" si="1">B10*RetA+C10*RetB</f>
        <v>3.2000000000000001E-2</v>
      </c>
      <c r="F10">
        <f>(E10-2%)/D10</f>
        <v>0.21226474130316747</v>
      </c>
    </row>
    <row r="11" spans="2:6" x14ac:dyDescent="0.25">
      <c r="B11" s="8">
        <v>0.3</v>
      </c>
      <c r="C11" s="8">
        <f t="shared" ref="C11:C22" si="2">1-B11</f>
        <v>0.7</v>
      </c>
      <c r="D11">
        <f t="shared" si="0"/>
        <v>5.6267219586540788E-2</v>
      </c>
      <c r="E11" s="11">
        <f t="shared" si="1"/>
        <v>3.7999999999999999E-2</v>
      </c>
      <c r="F11">
        <f t="shared" ref="F11:F24" si="3">(E11-2%)/D11</f>
        <v>0.31990206966447704</v>
      </c>
    </row>
    <row r="12" spans="2:6" x14ac:dyDescent="0.25">
      <c r="B12" s="8">
        <v>0.4</v>
      </c>
      <c r="C12" s="8">
        <f t="shared" si="2"/>
        <v>0.6</v>
      </c>
      <c r="D12">
        <f t="shared" si="0"/>
        <v>6.0695963621974075E-2</v>
      </c>
      <c r="E12" s="11">
        <f t="shared" si="1"/>
        <v>4.3999999999999997E-2</v>
      </c>
      <c r="F12">
        <f t="shared" si="3"/>
        <v>0.39541344379136195</v>
      </c>
    </row>
    <row r="13" spans="2:6" x14ac:dyDescent="0.25">
      <c r="B13" s="8">
        <v>0.5</v>
      </c>
      <c r="C13" s="8">
        <f t="shared" si="2"/>
        <v>0.5</v>
      </c>
      <c r="D13">
        <f t="shared" si="0"/>
        <v>6.8920243760451111E-2</v>
      </c>
      <c r="E13" s="11">
        <f t="shared" si="1"/>
        <v>0.05</v>
      </c>
      <c r="F13">
        <f t="shared" si="3"/>
        <v>0.435285750066007</v>
      </c>
    </row>
    <row r="14" spans="2:6" x14ac:dyDescent="0.25">
      <c r="B14" s="8">
        <v>0.6</v>
      </c>
      <c r="C14" s="8">
        <f t="shared" si="2"/>
        <v>0.4</v>
      </c>
      <c r="D14">
        <f t="shared" si="0"/>
        <v>7.9774682700716526E-2</v>
      </c>
      <c r="E14" s="11">
        <f t="shared" si="1"/>
        <v>5.6000000000000001E-2</v>
      </c>
      <c r="F14">
        <f t="shared" si="3"/>
        <v>0.45127098950751021</v>
      </c>
    </row>
    <row r="15" spans="2:6" x14ac:dyDescent="0.25">
      <c r="B15" s="8">
        <v>0.7</v>
      </c>
      <c r="C15" s="8">
        <f t="shared" si="2"/>
        <v>0.30000000000000004</v>
      </c>
      <c r="D15">
        <f t="shared" si="0"/>
        <v>9.2336341707910427E-2</v>
      </c>
      <c r="E15" s="11">
        <f t="shared" si="1"/>
        <v>6.1999999999999993E-2</v>
      </c>
      <c r="F15">
        <f t="shared" si="3"/>
        <v>0.45485882614734202</v>
      </c>
    </row>
    <row r="16" spans="2:6" x14ac:dyDescent="0.25">
      <c r="B16" s="8">
        <v>0.8</v>
      </c>
      <c r="C16" s="8">
        <f t="shared" si="2"/>
        <v>0.19999999999999996</v>
      </c>
      <c r="D16">
        <f t="shared" si="0"/>
        <v>0.10600000000000001</v>
      </c>
      <c r="E16" s="11">
        <f t="shared" si="1"/>
        <v>6.8000000000000005E-2</v>
      </c>
      <c r="F16">
        <f t="shared" si="3"/>
        <v>0.45283018867924524</v>
      </c>
    </row>
    <row r="17" spans="2:6" x14ac:dyDescent="0.25">
      <c r="B17" s="8">
        <v>0.9</v>
      </c>
      <c r="C17" s="8">
        <f t="shared" si="2"/>
        <v>9.9999999999999978E-2</v>
      </c>
      <c r="D17">
        <f t="shared" si="0"/>
        <v>0.12039102956615996</v>
      </c>
      <c r="E17" s="11">
        <f t="shared" si="1"/>
        <v>7.400000000000001E-2</v>
      </c>
      <c r="F17">
        <f t="shared" si="3"/>
        <v>0.44853840186095195</v>
      </c>
    </row>
    <row r="18" spans="2:6" x14ac:dyDescent="0.25">
      <c r="B18" s="8">
        <v>1</v>
      </c>
      <c r="C18" s="8">
        <f t="shared" si="2"/>
        <v>0</v>
      </c>
      <c r="D18">
        <f t="shared" si="0"/>
        <v>0.13527749258468683</v>
      </c>
      <c r="E18" s="11">
        <f t="shared" si="1"/>
        <v>0.08</v>
      </c>
      <c r="F18">
        <f t="shared" si="3"/>
        <v>0.44353276257274371</v>
      </c>
    </row>
    <row r="19" spans="2:6" x14ac:dyDescent="0.25">
      <c r="B19" s="8">
        <v>1.1000000000000001</v>
      </c>
      <c r="C19" s="8">
        <f t="shared" si="2"/>
        <v>-0.10000000000000009</v>
      </c>
      <c r="D19">
        <f t="shared" si="0"/>
        <v>0.15051245795614396</v>
      </c>
      <c r="E19" s="11">
        <f t="shared" si="1"/>
        <v>8.6000000000000007E-2</v>
      </c>
      <c r="F19">
        <f t="shared" si="3"/>
        <v>0.43850190805621525</v>
      </c>
    </row>
    <row r="20" spans="2:6" x14ac:dyDescent="0.25">
      <c r="B20" s="8">
        <v>1.2</v>
      </c>
      <c r="C20" s="8">
        <f t="shared" si="2"/>
        <v>-0.19999999999999996</v>
      </c>
      <c r="D20">
        <f t="shared" si="0"/>
        <v>0.16600000000000001</v>
      </c>
      <c r="E20" s="11">
        <f t="shared" si="1"/>
        <v>9.1999999999999998E-2</v>
      </c>
      <c r="F20">
        <f t="shared" si="3"/>
        <v>0.4337349397590361</v>
      </c>
    </row>
    <row r="21" spans="2:6" x14ac:dyDescent="0.25">
      <c r="B21" s="8">
        <v>1.3</v>
      </c>
      <c r="C21" s="8">
        <f t="shared" si="2"/>
        <v>-0.30000000000000004</v>
      </c>
      <c r="D21">
        <f t="shared" si="0"/>
        <v>0.18167553495173752</v>
      </c>
      <c r="E21" s="11">
        <f t="shared" si="1"/>
        <v>9.8000000000000004E-2</v>
      </c>
      <c r="F21">
        <f t="shared" si="3"/>
        <v>0.42933683955146112</v>
      </c>
    </row>
    <row r="22" spans="2:6" x14ac:dyDescent="0.25">
      <c r="B22" s="8">
        <v>1.4</v>
      </c>
      <c r="C22" s="8">
        <f t="shared" si="2"/>
        <v>-0.39999999999999991</v>
      </c>
      <c r="D22">
        <f t="shared" si="0"/>
        <v>0.19749430371532237</v>
      </c>
      <c r="E22" s="11">
        <f t="shared" si="1"/>
        <v>0.104</v>
      </c>
      <c r="F22">
        <f t="shared" si="3"/>
        <v>0.42532872300500152</v>
      </c>
    </row>
    <row r="24" spans="2:6" x14ac:dyDescent="0.25">
      <c r="B24" s="8">
        <v>0.7</v>
      </c>
      <c r="C24" s="8">
        <f>1-B24</f>
        <v>0.30000000000000004</v>
      </c>
      <c r="D24">
        <f>SQRT(B24^2*VolA^2+C24^2*VolB^2+2*B24*VolA*VolB*rhoAB)</f>
        <v>9.2336341707910427E-2</v>
      </c>
      <c r="E24" s="11">
        <f>B24*RetA+C24*RetB</f>
        <v>6.1999999999999993E-2</v>
      </c>
      <c r="F24">
        <f t="shared" si="3"/>
        <v>0.45485882614734202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834F-91D2-C243-B564-CEEB2800AF1C}">
  <dimension ref="A1:F22"/>
  <sheetViews>
    <sheetView workbookViewId="0">
      <selection activeCell="B2" sqref="B2"/>
    </sheetView>
  </sheetViews>
  <sheetFormatPr baseColWidth="10" defaultRowHeight="21" x14ac:dyDescent="0.25"/>
  <cols>
    <col min="1" max="1" width="17.875" bestFit="1" customWidth="1"/>
    <col min="2" max="2" width="11.875" bestFit="1" customWidth="1"/>
  </cols>
  <sheetData>
    <row r="1" spans="1:6" x14ac:dyDescent="0.25">
      <c r="B1" t="s">
        <v>63</v>
      </c>
      <c r="C1" t="s">
        <v>42</v>
      </c>
      <c r="D1" t="s">
        <v>45</v>
      </c>
      <c r="E1" t="s">
        <v>46</v>
      </c>
      <c r="F1" t="s">
        <v>47</v>
      </c>
    </row>
    <row r="2" spans="1:6" x14ac:dyDescent="0.25">
      <c r="A2" t="s">
        <v>38</v>
      </c>
      <c r="B2" s="13">
        <f>+calculation!B496+0.6%</f>
        <v>7.4228694196397216E-2</v>
      </c>
      <c r="C2" s="8">
        <v>0.02</v>
      </c>
      <c r="D2" s="13">
        <f>+B2-C2</f>
        <v>5.4228694196397212E-2</v>
      </c>
      <c r="E2" s="13">
        <f>+Sheet1!H21</f>
        <v>0.13918557708327675</v>
      </c>
      <c r="F2">
        <f>+D2/E2</f>
        <v>0.38961432163299076</v>
      </c>
    </row>
    <row r="3" spans="1:6" x14ac:dyDescent="0.25">
      <c r="A3" t="s">
        <v>39</v>
      </c>
      <c r="B3" s="13">
        <f>+calculation!B497+0.6%</f>
        <v>8.0563248517659281E-2</v>
      </c>
      <c r="C3" s="8">
        <v>0.02</v>
      </c>
      <c r="D3" s="13">
        <f>+B3-C3</f>
        <v>6.0563248517659277E-2</v>
      </c>
      <c r="E3" s="13">
        <f>+Sheet1!H22</f>
        <v>0.15711033529592444</v>
      </c>
      <c r="F3">
        <f>+D3/E3</f>
        <v>0.3854822689009329</v>
      </c>
    </row>
    <row r="4" spans="1:6" x14ac:dyDescent="0.25">
      <c r="A4" t="s">
        <v>44</v>
      </c>
      <c r="B4" s="13">
        <f>+calculation!B498-0.6%</f>
        <v>3.3404324085709598E-2</v>
      </c>
      <c r="C4" s="8">
        <v>0.02</v>
      </c>
      <c r="D4" s="13">
        <f>+B4-C4</f>
        <v>1.3404324085709598E-2</v>
      </c>
      <c r="E4" s="13">
        <f>+Sheet1!H23</f>
        <v>3.9647414358775682E-2</v>
      </c>
      <c r="F4">
        <f>+D4/E4</f>
        <v>0.33808822851376291</v>
      </c>
    </row>
    <row r="7" spans="1:6" x14ac:dyDescent="0.25">
      <c r="A7" t="s">
        <v>48</v>
      </c>
      <c r="B7" s="2">
        <v>0.19613898109129824</v>
      </c>
      <c r="E7" s="2"/>
    </row>
    <row r="8" spans="1:6" x14ac:dyDescent="0.25">
      <c r="A8" t="s">
        <v>49</v>
      </c>
      <c r="B8" s="2">
        <v>0.17131763444915998</v>
      </c>
      <c r="E8" s="2"/>
    </row>
    <row r="9" spans="1:6" x14ac:dyDescent="0.25">
      <c r="A9" t="s">
        <v>50</v>
      </c>
      <c r="B9" s="2">
        <v>0.63254338445954172</v>
      </c>
      <c r="E9" s="2"/>
    </row>
    <row r="10" spans="1:6" x14ac:dyDescent="0.25">
      <c r="A10" t="s">
        <v>51</v>
      </c>
      <c r="B10" s="11">
        <f>+E2</f>
        <v>0.13918557708327675</v>
      </c>
      <c r="D10" s="11"/>
      <c r="E10" s="11"/>
    </row>
    <row r="11" spans="1:6" x14ac:dyDescent="0.25">
      <c r="A11" t="s">
        <v>52</v>
      </c>
      <c r="B11" s="11">
        <f>+E3</f>
        <v>0.15711033529592444</v>
      </c>
      <c r="D11" s="11"/>
      <c r="E11" s="11"/>
    </row>
    <row r="12" spans="1:6" x14ac:dyDescent="0.25">
      <c r="A12" t="s">
        <v>53</v>
      </c>
      <c r="B12" s="11">
        <f>+E4</f>
        <v>3.9647414358775682E-2</v>
      </c>
      <c r="D12" s="11"/>
      <c r="E12" s="11"/>
    </row>
    <row r="13" spans="1:6" x14ac:dyDescent="0.25">
      <c r="A13" t="s">
        <v>57</v>
      </c>
      <c r="B13" s="2">
        <f>+SUM(B7:B9)</f>
        <v>1</v>
      </c>
    </row>
    <row r="15" spans="1:6" x14ac:dyDescent="0.25">
      <c r="A15" t="s">
        <v>54</v>
      </c>
      <c r="B15">
        <f>+'covariance '!B3</f>
        <v>1.5322326661981608E-3</v>
      </c>
    </row>
    <row r="16" spans="1:6" x14ac:dyDescent="0.25">
      <c r="A16" t="s">
        <v>55</v>
      </c>
      <c r="B16">
        <f>+'covariance '!C4</f>
        <v>4.9374924903144766E-5</v>
      </c>
    </row>
    <row r="17" spans="1:2" x14ac:dyDescent="0.25">
      <c r="A17" t="s">
        <v>56</v>
      </c>
      <c r="B17">
        <f>+'covariance '!B4</f>
        <v>3.3642547113998292E-5</v>
      </c>
    </row>
    <row r="19" spans="1:2" x14ac:dyDescent="0.25">
      <c r="A19" t="s">
        <v>64</v>
      </c>
      <c r="B19">
        <f>+SUMPRODUCT(B2:B4,B7:B9)</f>
        <v>4.9490729819762228E-2</v>
      </c>
    </row>
    <row r="20" spans="1:2" x14ac:dyDescent="0.25">
      <c r="A20" t="s">
        <v>60</v>
      </c>
      <c r="B20">
        <f>+(B7*B10)^2+(B8*B11)^2+(B9*B12)^2+2*B7*B8*B15+2*B8*B9*B16+2*B7*B9*B17</f>
        <v>2.2206962671547201E-3</v>
      </c>
    </row>
    <row r="21" spans="1:2" x14ac:dyDescent="0.25">
      <c r="A21" t="s">
        <v>61</v>
      </c>
      <c r="B21">
        <f>+SQRT(B20)</f>
        <v>4.7124264101996542E-2</v>
      </c>
    </row>
    <row r="22" spans="1:2" x14ac:dyDescent="0.25">
      <c r="A22" t="s">
        <v>59</v>
      </c>
      <c r="B22">
        <f>+(B19-0.02)/B21</f>
        <v>0.62580775279444156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a2eabdb-1ee4-4f92-bdbc-dad65dc958e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87EFDBBD78874BBE2BEABF02A0DB53" ma:contentTypeVersion="15" ma:contentTypeDescription="Create a new document." ma:contentTypeScope="" ma:versionID="ca9ad8e56934e0ec006c565545b76f45">
  <xsd:schema xmlns:xsd="http://www.w3.org/2001/XMLSchema" xmlns:xs="http://www.w3.org/2001/XMLSchema" xmlns:p="http://schemas.microsoft.com/office/2006/metadata/properties" xmlns:ns3="9a2eabdb-1ee4-4f92-bdbc-dad65dc958ef" xmlns:ns4="05d46fc5-6089-4754-94c0-384530543e15" targetNamespace="http://schemas.microsoft.com/office/2006/metadata/properties" ma:root="true" ma:fieldsID="47d7b370445984886e9fe5c229d8085e" ns3:_="" ns4:_="">
    <xsd:import namespace="9a2eabdb-1ee4-4f92-bdbc-dad65dc958ef"/>
    <xsd:import namespace="05d46fc5-6089-4754-94c0-384530543e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2eabdb-1ee4-4f92-bdbc-dad65dc958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d46fc5-6089-4754-94c0-384530543e1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B4C558-61C4-4135-9057-C2AB62B1EB3A}">
  <ds:schemaRefs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9a2eabdb-1ee4-4f92-bdbc-dad65dc958ef"/>
    <ds:schemaRef ds:uri="http://schemas.microsoft.com/office/2006/metadata/properties"/>
    <ds:schemaRef ds:uri="http://purl.org/dc/elements/1.1/"/>
    <ds:schemaRef ds:uri="http://schemas.microsoft.com/office/infopath/2007/PartnerControls"/>
    <ds:schemaRef ds:uri="05d46fc5-6089-4754-94c0-384530543e1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D5C66A4-7EBC-41C3-B524-7D273A6DBD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2eabdb-1ee4-4f92-bdbc-dad65dc958ef"/>
    <ds:schemaRef ds:uri="05d46fc5-6089-4754-94c0-384530543e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022656-7452-4276-B3C9-66C8704BF4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Sheet1</vt:lpstr>
      <vt:lpstr>covariance </vt:lpstr>
      <vt:lpstr>calculation</vt:lpstr>
      <vt:lpstr>Sheet2</vt:lpstr>
      <vt:lpstr>quest 5 ans</vt:lpstr>
      <vt:lpstr>RetA</vt:lpstr>
      <vt:lpstr>RetB</vt:lpstr>
      <vt:lpstr>rhoAB</vt:lpstr>
      <vt:lpstr>VolA</vt:lpstr>
      <vt:lpstr>VolB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Glenn Powers</dc:creator>
  <cp:keywords/>
  <dc:description/>
  <cp:lastModifiedBy>Muskan Malik</cp:lastModifiedBy>
  <cp:revision/>
  <dcterms:created xsi:type="dcterms:W3CDTF">2022-05-09T03:34:24Z</dcterms:created>
  <dcterms:modified xsi:type="dcterms:W3CDTF">2023-09-29T21:35:42Z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0x0101003B87EFDBBD78874BBE2BEABF02A0DB53</vt:lpwstr>
  </property>
</Properties>
</file>