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ed shaikh\OneDrive\Desktop\Data Analyst\"/>
    </mc:Choice>
  </mc:AlternateContent>
  <xr:revisionPtr revIDLastSave="0" documentId="8_{FA1714A7-A6C9-441D-839F-E33CD144DAD0}" xr6:coauthVersionLast="47" xr6:coauthVersionMax="47" xr10:uidLastSave="{00000000-0000-0000-0000-000000000000}"/>
  <bookViews>
    <workbookView xWindow="-110" yWindow="-110" windowWidth="19420" windowHeight="10300" activeTab="1" xr2:uid="{18E74621-BEBE-4C55-9A4A-6D7726ED6B75}"/>
  </bookViews>
  <sheets>
    <sheet name="Brainstorm" sheetId="4" r:id="rId1"/>
    <sheet name="Vlookup Advanc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0" i="4"/>
  <c r="I14" i="4" l="1"/>
  <c r="E7" i="4"/>
  <c r="D7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29" i="2"/>
  <c r="C30" i="2"/>
  <c r="C28" i="2"/>
  <c r="E29" i="2"/>
  <c r="E30" i="2"/>
  <c r="E31" i="2"/>
  <c r="E32" i="2"/>
  <c r="E33" i="2"/>
  <c r="E34" i="2"/>
  <c r="E35" i="2"/>
  <c r="E36" i="2"/>
  <c r="E37" i="2"/>
  <c r="E28" i="2"/>
  <c r="C7" i="2"/>
  <c r="C8" i="2"/>
  <c r="C9" i="2"/>
  <c r="C10" i="2"/>
  <c r="C6" i="2"/>
  <c r="D19" i="2"/>
  <c r="D22" i="2"/>
  <c r="D17" i="2"/>
  <c r="D20" i="2"/>
  <c r="D16" i="2"/>
  <c r="D18" i="2"/>
</calcChain>
</file>

<file path=xl/sharedStrings.xml><?xml version="1.0" encoding="utf-8"?>
<sst xmlns="http://schemas.openxmlformats.org/spreadsheetml/2006/main" count="121" uniqueCount="46">
  <si>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</si>
  <si>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</si>
  <si>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</si>
  <si>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</si>
  <si>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</si>
  <si>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</si>
  <si>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</si>
  <si>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</si>
  <si>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</si>
  <si>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</si>
  <si>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</si>
  <si>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</si>
  <si>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</si>
  <si>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</si>
  <si>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</si>
  <si>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</si>
  <si>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</si>
  <si>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</si>
  <si>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</si>
  <si>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</si>
  <si>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</si>
  <si>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</si>
  <si>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</si>
  <si>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</si>
  <si>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</si>
  <si>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</si>
  <si>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</si>
  <si>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</si>
  <si>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</si>
  <si>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</si>
  <si>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</si>
  <si>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</si>
  <si>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</si>
  <si>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</si>
  <si>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</si>
  <si>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</si>
  <si>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</si>
  <si>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</si>
  <si>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</si>
  <si>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</si>
  <si>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</si>
  <si>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</si>
  <si>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</si>
  <si>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</si>
  <si>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</si>
  <si>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PRODUCT/MO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</si>
</sst>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rgb="FF141414"/>
      <name val="Segoe UI"/>
      <family val="2"/>
    </font>
    <font>
      <sz val="9"/>
      <color rgb="FF14141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0" borderId="0" xfId="0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12</xdr:col>
      <xdr:colOff>205909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I27"/>
  <sheetViews>
    <sheetView topLeftCell="A13" workbookViewId="0">
      <selection activeCell="E11" sqref="E11"/>
    </sheetView>
  </sheetViews>
  <sheetFormatPr defaultRowHeight="14.5" x14ac:dyDescent="0.35"/>
  <cols>
    <col min="2" max="2" width="14.90625" bestFit="1" customWidth="1"/>
    <col min="3" max="3" width="21.54296875" bestFit="1" customWidth="1"/>
    <col min="4" max="4" width="9.81640625" bestFit="1" customWidth="1"/>
    <col min="5" max="5" width="19.1796875" bestFit="1" customWidth="1"/>
    <col min="6" max="6" width="17.54296875" bestFit="1" customWidth="1"/>
    <col min="7" max="7" width="8.81640625" bestFit="1" customWidth="1"/>
    <col min="8" max="8" width="10.08984375" bestFit="1" customWidth="1"/>
  </cols>
  <sheetData>
    <row r="2" spans="2:9" ht="15.5" x14ac:dyDescent="0.35">
      <c r="B2" s="9" t="s">
        <v>19</v>
      </c>
    </row>
    <row r="3" spans="2:9" ht="18.5" x14ac:dyDescent="0.45">
      <c r="B3" s="9" t="s">
        <v>20</v>
      </c>
      <c r="G3" s="10"/>
    </row>
    <row r="4" spans="2:9" ht="18.5" x14ac:dyDescent="0.45">
      <c r="B4" s="9" t="s">
        <v>21</v>
      </c>
      <c r="G4" s="10"/>
    </row>
    <row r="5" spans="2:9" ht="18.5" x14ac:dyDescent="0.45">
      <c r="G5" s="10"/>
    </row>
    <row r="6" spans="2:9" x14ac:dyDescent="0.35">
      <c r="B6" s="11" t="s">
        <v>22</v>
      </c>
      <c r="C6" s="11" t="s">
        <v>23</v>
      </c>
      <c r="D6" s="11" t="s">
        <v>24</v>
      </c>
      <c r="E6" s="11" t="s">
        <v>25</v>
      </c>
    </row>
    <row r="7" spans="2:9" x14ac:dyDescent="0.35">
      <c r="B7" s="1" t="s">
        <v>34</v>
      </c>
      <c r="C7" s="1" t="s">
        <v>36</v>
      </c>
      <c r="D7" s="5">
        <f>SUMIFS(G14:G27,B14:B27,B7,C14:C27,C7)</f>
        <v>600</v>
      </c>
      <c r="E7" s="5">
        <f ca="1">COUNTA(UNIQUE(_xlfn.FILTERXML(D14:D27,(B14:B27=B7)*(C14:C27=C7))))</f>
        <v>1</v>
      </c>
    </row>
    <row r="9" spans="2:9" x14ac:dyDescent="0.35">
      <c r="C9" s="1"/>
      <c r="D9" s="1"/>
      <c r="E9" s="11" t="s">
        <v>26</v>
      </c>
    </row>
    <row r="10" spans="2:9" x14ac:dyDescent="0.35">
      <c r="C10" s="11" t="s">
        <v>27</v>
      </c>
      <c r="D10" s="5">
        <f>MAX(G14:G27)</f>
        <v>350</v>
      </c>
      <c r="E10" s="5" t="s">
        <v>8</v>
      </c>
    </row>
    <row r="11" spans="2:9" x14ac:dyDescent="0.35">
      <c r="C11" s="11" t="s">
        <v>28</v>
      </c>
      <c r="D11" s="5">
        <f>MIN(G14:G27)</f>
        <v>300</v>
      </c>
      <c r="E11" s="5" t="s">
        <v>10</v>
      </c>
    </row>
    <row r="13" spans="2:9" x14ac:dyDescent="0.35">
      <c r="B13" s="1" t="s">
        <v>22</v>
      </c>
      <c r="C13" s="1" t="s">
        <v>29</v>
      </c>
      <c r="D13" s="1" t="s">
        <v>1</v>
      </c>
      <c r="E13" s="1" t="s">
        <v>2</v>
      </c>
      <c r="F13" s="5" t="s">
        <v>30</v>
      </c>
      <c r="G13" s="1" t="s">
        <v>31</v>
      </c>
      <c r="H13" s="5" t="s">
        <v>32</v>
      </c>
      <c r="I13" s="5" t="s">
        <v>33</v>
      </c>
    </row>
    <row r="14" spans="2:9" x14ac:dyDescent="0.35">
      <c r="B14" s="1" t="s">
        <v>34</v>
      </c>
      <c r="C14" s="1" t="s">
        <v>35</v>
      </c>
      <c r="D14" s="1" t="s">
        <v>8</v>
      </c>
      <c r="E14" s="1">
        <v>2851</v>
      </c>
      <c r="F14" s="5">
        <f>H14/E14</f>
        <v>350</v>
      </c>
      <c r="G14" s="1">
        <v>350</v>
      </c>
      <c r="H14" s="5">
        <f>E14*G14</f>
        <v>997850</v>
      </c>
      <c r="I14" s="5">
        <f>H14-(F14*E14)</f>
        <v>0</v>
      </c>
    </row>
    <row r="15" spans="2:9" x14ac:dyDescent="0.35">
      <c r="B15" s="1" t="s">
        <v>34</v>
      </c>
      <c r="C15" s="1" t="s">
        <v>36</v>
      </c>
      <c r="D15" s="1" t="s">
        <v>8</v>
      </c>
      <c r="E15" s="1">
        <v>3495</v>
      </c>
      <c r="F15" s="5">
        <f t="shared" ref="F15:F27" si="0">H15/E15</f>
        <v>300</v>
      </c>
      <c r="G15" s="1">
        <v>300</v>
      </c>
      <c r="H15" s="5">
        <f t="shared" ref="H15:H27" si="1">E15*G15</f>
        <v>1048500</v>
      </c>
      <c r="I15" s="5">
        <f t="shared" ref="I15:I27" si="2">H15-(G15*E15)</f>
        <v>0</v>
      </c>
    </row>
    <row r="16" spans="2:9" x14ac:dyDescent="0.35">
      <c r="B16" s="1" t="s">
        <v>37</v>
      </c>
      <c r="C16" s="1" t="s">
        <v>38</v>
      </c>
      <c r="D16" s="1" t="s">
        <v>8</v>
      </c>
      <c r="E16" s="1">
        <v>2632</v>
      </c>
      <c r="F16" s="5">
        <f t="shared" si="0"/>
        <v>350</v>
      </c>
      <c r="G16" s="1">
        <v>350</v>
      </c>
      <c r="H16" s="5">
        <f t="shared" si="1"/>
        <v>921200</v>
      </c>
      <c r="I16" s="5">
        <f t="shared" si="2"/>
        <v>0</v>
      </c>
    </row>
    <row r="17" spans="2:9" x14ac:dyDescent="0.35">
      <c r="B17" s="1" t="s">
        <v>37</v>
      </c>
      <c r="C17" s="1" t="s">
        <v>38</v>
      </c>
      <c r="D17" s="1" t="s">
        <v>10</v>
      </c>
      <c r="E17" s="1">
        <v>2632</v>
      </c>
      <c r="F17" s="5">
        <f t="shared" si="0"/>
        <v>350</v>
      </c>
      <c r="G17" s="1">
        <v>350</v>
      </c>
      <c r="H17" s="5">
        <f t="shared" si="1"/>
        <v>921200</v>
      </c>
      <c r="I17" s="5">
        <f t="shared" si="2"/>
        <v>0</v>
      </c>
    </row>
    <row r="18" spans="2:9" x14ac:dyDescent="0.35">
      <c r="B18" s="1" t="s">
        <v>37</v>
      </c>
      <c r="C18" s="1" t="s">
        <v>36</v>
      </c>
      <c r="D18" s="1" t="s">
        <v>10</v>
      </c>
      <c r="E18" s="1">
        <v>2574</v>
      </c>
      <c r="F18" s="5">
        <f t="shared" si="0"/>
        <v>300</v>
      </c>
      <c r="G18" s="1">
        <v>300</v>
      </c>
      <c r="H18" s="5">
        <f t="shared" si="1"/>
        <v>772200</v>
      </c>
      <c r="I18" s="5">
        <f t="shared" si="2"/>
        <v>0</v>
      </c>
    </row>
    <row r="19" spans="2:9" x14ac:dyDescent="0.35">
      <c r="B19" s="1" t="s">
        <v>34</v>
      </c>
      <c r="C19" s="1" t="s">
        <v>35</v>
      </c>
      <c r="D19" s="1" t="s">
        <v>8</v>
      </c>
      <c r="E19" s="1">
        <v>2151</v>
      </c>
      <c r="F19" s="5">
        <f t="shared" si="0"/>
        <v>350</v>
      </c>
      <c r="G19" s="1">
        <v>350</v>
      </c>
      <c r="H19" s="5">
        <f t="shared" si="1"/>
        <v>752850</v>
      </c>
      <c r="I19" s="5">
        <f t="shared" si="2"/>
        <v>0</v>
      </c>
    </row>
    <row r="20" spans="2:9" x14ac:dyDescent="0.35">
      <c r="B20" s="1" t="s">
        <v>37</v>
      </c>
      <c r="C20" s="1" t="s">
        <v>39</v>
      </c>
      <c r="D20" s="1" t="s">
        <v>4</v>
      </c>
      <c r="E20" s="1">
        <v>2475</v>
      </c>
      <c r="F20" s="5">
        <f t="shared" si="0"/>
        <v>300</v>
      </c>
      <c r="G20" s="1">
        <v>300</v>
      </c>
      <c r="H20" s="5">
        <f t="shared" si="1"/>
        <v>742500</v>
      </c>
      <c r="I20" s="5">
        <f t="shared" si="2"/>
        <v>0</v>
      </c>
    </row>
    <row r="21" spans="2:9" x14ac:dyDescent="0.35">
      <c r="B21" s="1" t="s">
        <v>40</v>
      </c>
      <c r="C21" s="1" t="s">
        <v>38</v>
      </c>
      <c r="D21" s="1" t="s">
        <v>16</v>
      </c>
      <c r="E21" s="1">
        <v>2227.5</v>
      </c>
      <c r="F21" s="5">
        <f t="shared" si="0"/>
        <v>350</v>
      </c>
      <c r="G21" s="1">
        <v>350</v>
      </c>
      <c r="H21" s="5">
        <f t="shared" si="1"/>
        <v>779625</v>
      </c>
      <c r="I21" s="5">
        <f t="shared" si="2"/>
        <v>0</v>
      </c>
    </row>
    <row r="22" spans="2:9" x14ac:dyDescent="0.35">
      <c r="B22" s="1" t="s">
        <v>34</v>
      </c>
      <c r="C22" s="1" t="s">
        <v>36</v>
      </c>
      <c r="D22" s="1" t="s">
        <v>41</v>
      </c>
      <c r="E22" s="1">
        <v>2541</v>
      </c>
      <c r="F22" s="5">
        <f t="shared" si="0"/>
        <v>300</v>
      </c>
      <c r="G22" s="1">
        <v>300</v>
      </c>
      <c r="H22" s="5">
        <f t="shared" si="1"/>
        <v>762300</v>
      </c>
      <c r="I22" s="5">
        <f t="shared" si="2"/>
        <v>0</v>
      </c>
    </row>
    <row r="23" spans="2:9" x14ac:dyDescent="0.35">
      <c r="B23" s="1" t="s">
        <v>40</v>
      </c>
      <c r="C23" s="1" t="s">
        <v>42</v>
      </c>
      <c r="D23" s="1" t="s">
        <v>10</v>
      </c>
      <c r="E23" s="1">
        <v>2536</v>
      </c>
      <c r="F23" s="5">
        <f t="shared" si="0"/>
        <v>300</v>
      </c>
      <c r="G23" s="1">
        <v>300</v>
      </c>
      <c r="H23" s="5">
        <f t="shared" si="1"/>
        <v>760800</v>
      </c>
      <c r="I23" s="5">
        <f t="shared" si="2"/>
        <v>0</v>
      </c>
    </row>
    <row r="24" spans="2:9" x14ac:dyDescent="0.35">
      <c r="B24" s="1" t="s">
        <v>37</v>
      </c>
      <c r="C24" s="1" t="s">
        <v>36</v>
      </c>
      <c r="D24" s="1" t="s">
        <v>8</v>
      </c>
      <c r="E24" s="1">
        <v>2007</v>
      </c>
      <c r="F24" s="5">
        <f t="shared" si="0"/>
        <v>350</v>
      </c>
      <c r="G24" s="1">
        <v>350</v>
      </c>
      <c r="H24" s="5">
        <f t="shared" si="1"/>
        <v>702450</v>
      </c>
      <c r="I24" s="5">
        <f t="shared" si="2"/>
        <v>0</v>
      </c>
    </row>
    <row r="25" spans="2:9" x14ac:dyDescent="0.35">
      <c r="B25" s="1" t="s">
        <v>43</v>
      </c>
      <c r="C25" s="1" t="s">
        <v>36</v>
      </c>
      <c r="D25" s="1" t="s">
        <v>10</v>
      </c>
      <c r="E25" s="1">
        <v>2460</v>
      </c>
      <c r="F25" s="5">
        <f t="shared" si="0"/>
        <v>300</v>
      </c>
      <c r="G25" s="1">
        <v>300</v>
      </c>
      <c r="H25" s="5">
        <f t="shared" si="1"/>
        <v>738000</v>
      </c>
      <c r="I25" s="5">
        <f t="shared" si="2"/>
        <v>0</v>
      </c>
    </row>
    <row r="26" spans="2:9" x14ac:dyDescent="0.35">
      <c r="B26" s="1" t="s">
        <v>44</v>
      </c>
      <c r="C26" s="1" t="s">
        <v>38</v>
      </c>
      <c r="D26" s="1" t="s">
        <v>16</v>
      </c>
      <c r="E26" s="1">
        <v>3802.5</v>
      </c>
      <c r="F26" s="5">
        <f t="shared" si="0"/>
        <v>300</v>
      </c>
      <c r="G26" s="1">
        <v>300</v>
      </c>
      <c r="H26" s="5">
        <f t="shared" si="1"/>
        <v>1140750</v>
      </c>
      <c r="I26" s="5">
        <f t="shared" si="2"/>
        <v>0</v>
      </c>
    </row>
    <row r="27" spans="2:9" x14ac:dyDescent="0.35">
      <c r="B27" s="1" t="s">
        <v>34</v>
      </c>
      <c r="C27" s="1" t="s">
        <v>38</v>
      </c>
      <c r="D27" s="1" t="s">
        <v>10</v>
      </c>
      <c r="E27" s="1">
        <v>3793.5</v>
      </c>
      <c r="F27" s="5">
        <f t="shared" si="0"/>
        <v>300</v>
      </c>
      <c r="G27" s="1">
        <v>300</v>
      </c>
      <c r="H27" s="5">
        <f t="shared" si="1"/>
        <v>1138050</v>
      </c>
      <c r="I27" s="5">
        <f t="shared" si="2"/>
        <v>0</v>
      </c>
    </row>
  </sheetData>
  <dataValidations count="2">
    <dataValidation type="list" allowBlank="1" showInputMessage="1" showErrorMessage="1" sqref="B7" xr:uid="{B1D66755-BDAC-498D-9C1D-39C3E02A568A}">
      <formula1>$B$14:$B$27</formula1>
    </dataValidation>
    <dataValidation type="list" allowBlank="1" showInputMessage="1" showErrorMessage="1" sqref="C7" xr:uid="{DD960093-45DC-44A8-9027-BE2BCABA9017}">
      <formula1>$C$14:$C$27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tabSelected="1" topLeftCell="A13" workbookViewId="0">
      <selection activeCell="D33" sqref="D33"/>
    </sheetView>
  </sheetViews>
  <sheetFormatPr defaultRowHeight="14.5" x14ac:dyDescent="0.35"/>
  <cols>
    <col min="2" max="2" width="33.1796875" bestFit="1" customWidth="1"/>
    <col min="3" max="3" width="9.08984375" bestFit="1" customWidth="1"/>
    <col min="5" max="5" width="15.90625" customWidth="1"/>
    <col min="6" max="6" width="9.6328125" bestFit="1" customWidth="1"/>
    <col min="7" max="7" width="9.453125" bestFit="1" customWidth="1"/>
  </cols>
  <sheetData>
    <row r="3" spans="2:13" x14ac:dyDescent="0.35">
      <c r="B3" s="2" t="s">
        <v>0</v>
      </c>
    </row>
    <row r="4" spans="2:13" x14ac:dyDescent="0.35">
      <c r="B4" s="2"/>
    </row>
    <row r="5" spans="2:13" x14ac:dyDescent="0.35">
      <c r="B5" s="3" t="s">
        <v>1</v>
      </c>
      <c r="C5" s="3" t="s">
        <v>2</v>
      </c>
      <c r="F5" s="3" t="s">
        <v>1</v>
      </c>
      <c r="G5" s="3" t="s">
        <v>2</v>
      </c>
    </row>
    <row r="6" spans="2:13" x14ac:dyDescent="0.35">
      <c r="B6" s="1" t="s">
        <v>3</v>
      </c>
      <c r="C6" s="1">
        <f>VLOOKUP(LEFT(B6,SEARCH("-",B6)-1),$F$6:$G$10,2)</f>
        <v>2574</v>
      </c>
      <c r="F6" s="1" t="s">
        <v>4</v>
      </c>
      <c r="G6" s="1">
        <v>2475</v>
      </c>
    </row>
    <row r="7" spans="2:13" x14ac:dyDescent="0.35">
      <c r="B7" s="1" t="s">
        <v>5</v>
      </c>
      <c r="C7" s="1">
        <f t="shared" ref="C7:C10" si="0">VLOOKUP(LEFT(B7,SEARCH("-",B7)-1),$F$6:$G$10,2)</f>
        <v>2151</v>
      </c>
      <c r="F7" s="1" t="s">
        <v>6</v>
      </c>
      <c r="G7" s="1">
        <v>2227.5</v>
      </c>
    </row>
    <row r="8" spans="2:13" x14ac:dyDescent="0.35">
      <c r="B8" s="1" t="s">
        <v>7</v>
      </c>
      <c r="C8" s="1">
        <f t="shared" si="0"/>
        <v>2475</v>
      </c>
      <c r="F8" s="1" t="s">
        <v>8</v>
      </c>
      <c r="G8" s="1">
        <v>2151</v>
      </c>
    </row>
    <row r="9" spans="2:13" x14ac:dyDescent="0.35">
      <c r="B9" s="1" t="s">
        <v>9</v>
      </c>
      <c r="C9" s="1">
        <f t="shared" si="0"/>
        <v>2227.5</v>
      </c>
      <c r="F9" s="1" t="s">
        <v>10</v>
      </c>
      <c r="G9" s="1">
        <v>2574</v>
      </c>
    </row>
    <row r="10" spans="2:13" x14ac:dyDescent="0.35">
      <c r="B10" s="1" t="s">
        <v>11</v>
      </c>
      <c r="C10" s="1">
        <f t="shared" si="0"/>
        <v>2541</v>
      </c>
      <c r="F10" s="1" t="s">
        <v>12</v>
      </c>
      <c r="G10" s="1">
        <v>2541</v>
      </c>
    </row>
    <row r="12" spans="2:13" s="4" customFormat="1" x14ac:dyDescent="0.35"/>
    <row r="13" spans="2:13" x14ac:dyDescent="0.35">
      <c r="B13" s="2" t="s">
        <v>13</v>
      </c>
    </row>
    <row r="14" spans="2:13" x14ac:dyDescent="0.35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3" x14ac:dyDescent="0.35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</row>
    <row r="16" spans="2:13" ht="15" x14ac:dyDescent="0.4">
      <c r="B16" s="1" t="s">
        <v>8</v>
      </c>
      <c r="C16" s="1">
        <v>1655.08</v>
      </c>
      <c r="D16" s="13">
        <f ca="1">IFERROR(INDEX(INDIRECT(CHAR(70+IFERROR(MATCH(B16,F$14:M$14,0),0))&amp;"$16:"&amp;CHAR(70+IFERROR(MATCH(B16,F$14:M$14,0),0))&amp;"$20"),MATCH(C16,INDIRECT(CHAR(69+IFERROR(MATCH(B16,F$14:M$14,0),0))&amp;"$16:"&amp;CHAR(69+IFERROR(MATCH(B16,F$14:M$14,0),0))&amp;"$20"))),"")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</row>
    <row r="17" spans="2:13" ht="15" x14ac:dyDescent="0.4">
      <c r="B17" s="1" t="s">
        <v>4</v>
      </c>
      <c r="C17" s="1">
        <v>1822.59</v>
      </c>
      <c r="D17" s="13">
        <f t="shared" ref="D17:D22" ca="1" si="1">IFERROR(INDEX(INDIRECT(CHAR(70+IFERROR(MATCH(B17,F$14:M$14,0),0))&amp;"$16:"&amp;CHAR(70+IFERROR(MATCH(B17,F$14:M$14,0),0))&amp;"$20"),MATCH(C17,INDIRECT(CHAR(69+IFERROR(MATCH(B17,F$14:M$14,0),0))&amp;"$16:"&amp;CHAR(69+IFERROR(MATCH(B17,F$14:M$14,0),0))&amp;"$20"))),"")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</row>
    <row r="18" spans="2:13" ht="15" x14ac:dyDescent="0.4">
      <c r="B18" s="1" t="s">
        <v>4</v>
      </c>
      <c r="C18" s="1">
        <v>1730.54</v>
      </c>
      <c r="D18" s="13">
        <f t="shared" ca="1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</row>
    <row r="19" spans="2:13" ht="15" x14ac:dyDescent="0.4">
      <c r="B19" s="1" t="s">
        <v>6</v>
      </c>
      <c r="C19" s="1">
        <v>1685.6</v>
      </c>
      <c r="D19" s="13">
        <f ca="1">IFERROR(INDEX(INDIRECT(CHAR(70+IFERROR(MATCH(B19,F$14:M$14,0),0))&amp;"$16:"&amp;CHAR(70+IFERROR(MATCH(B19,F$14:M$14,0),0))&amp;"$20"),MATCH(C19,INDIRECT(CHAR(69+IFERROR(MATCH(B19,F$14:M$14,0),0))&amp;"$16:"&amp;CHAR(69+IFERROR(MATCH(B19,F$14:M$14,0),0))&amp;"$20"))),"")</f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</row>
    <row r="20" spans="2:13" ht="15" x14ac:dyDescent="0.4">
      <c r="B20" s="1" t="s">
        <v>8</v>
      </c>
      <c r="C20" s="1">
        <v>1685.6</v>
      </c>
      <c r="D20" s="13">
        <f t="shared" ca="1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3" ht="15" x14ac:dyDescent="0.4">
      <c r="B21" s="1" t="s">
        <v>16</v>
      </c>
      <c r="C21" s="1">
        <v>1763.8600000000001</v>
      </c>
      <c r="D21" s="13">
        <v>7.0000000000000007E-2</v>
      </c>
    </row>
    <row r="22" spans="2:13" ht="15" x14ac:dyDescent="0.4">
      <c r="B22" s="1" t="s">
        <v>8</v>
      </c>
      <c r="C22" s="1">
        <v>2293.1999999999998</v>
      </c>
      <c r="D22" s="13">
        <f t="shared" ca="1" si="1"/>
        <v>0.15</v>
      </c>
    </row>
    <row r="24" spans="2:13" s="4" customFormat="1" x14ac:dyDescent="0.35"/>
    <row r="25" spans="2:13" x14ac:dyDescent="0.35">
      <c r="B25" s="2" t="s">
        <v>17</v>
      </c>
    </row>
    <row r="27" spans="2:13" x14ac:dyDescent="0.35">
      <c r="B27" s="3" t="s">
        <v>1</v>
      </c>
      <c r="C27" s="3" t="s">
        <v>2</v>
      </c>
      <c r="E27" t="s">
        <v>45</v>
      </c>
      <c r="F27" s="3" t="s">
        <v>1</v>
      </c>
      <c r="G27" s="3" t="s">
        <v>18</v>
      </c>
      <c r="H27" s="3" t="s">
        <v>2</v>
      </c>
    </row>
    <row r="28" spans="2:13" x14ac:dyDescent="0.35">
      <c r="B28" s="1" t="s">
        <v>3</v>
      </c>
      <c r="C28" s="12">
        <f>IFERROR(VLOOKUP(B28,E$28:H$37,4,0),"")</f>
        <v>2574</v>
      </c>
      <c r="E28" s="12" t="str">
        <f>F28&amp;" - "&amp;G28</f>
        <v>Paseo - 895</v>
      </c>
      <c r="F28" s="1" t="s">
        <v>8</v>
      </c>
      <c r="G28" s="8">
        <v>895</v>
      </c>
      <c r="H28" s="1">
        <v>2151</v>
      </c>
    </row>
    <row r="29" spans="2:13" x14ac:dyDescent="0.35">
      <c r="B29" s="1" t="s">
        <v>5</v>
      </c>
      <c r="C29" s="12">
        <f t="shared" ref="C29:C30" si="2">IFERROR(VLOOKUP(B29,E$28:H$37,4,0),"")</f>
        <v>2151</v>
      </c>
      <c r="E29" s="12" t="str">
        <f t="shared" ref="E29:E37" si="3">F29&amp;" - "&amp;G29</f>
        <v>Montana  - 125</v>
      </c>
      <c r="F29" s="1" t="s">
        <v>6</v>
      </c>
      <c r="G29" s="8">
        <v>125</v>
      </c>
      <c r="H29" s="1">
        <v>2227.5</v>
      </c>
    </row>
    <row r="30" spans="2:13" x14ac:dyDescent="0.35">
      <c r="B30" s="1" t="s">
        <v>7</v>
      </c>
      <c r="C30" s="12">
        <f t="shared" si="2"/>
        <v>2475</v>
      </c>
      <c r="E30" s="12" t="str">
        <f t="shared" si="3"/>
        <v>Amarilla - 145</v>
      </c>
      <c r="F30" s="1" t="s">
        <v>4</v>
      </c>
      <c r="G30" s="8">
        <v>145</v>
      </c>
      <c r="H30" s="1">
        <v>2475</v>
      </c>
    </row>
    <row r="31" spans="2:13" x14ac:dyDescent="0.35">
      <c r="B31" s="1" t="s">
        <v>9</v>
      </c>
      <c r="C31" s="12">
        <v>2227.5</v>
      </c>
      <c r="E31" s="12" t="str">
        <f t="shared" si="3"/>
        <v>Montana  - 848</v>
      </c>
      <c r="F31" s="1" t="s">
        <v>6</v>
      </c>
      <c r="G31" s="8">
        <v>848</v>
      </c>
      <c r="H31" s="8">
        <v>2537.25</v>
      </c>
    </row>
    <row r="32" spans="2:13" x14ac:dyDescent="0.35">
      <c r="B32" s="1" t="s">
        <v>11</v>
      </c>
      <c r="C32" s="12">
        <v>2541</v>
      </c>
      <c r="E32" s="12" t="str">
        <f t="shared" si="3"/>
        <v>VTT  - 777</v>
      </c>
      <c r="F32" s="1" t="s">
        <v>12</v>
      </c>
      <c r="G32" s="8">
        <v>777</v>
      </c>
      <c r="H32" s="1">
        <v>2541</v>
      </c>
    </row>
    <row r="33" spans="5:8" x14ac:dyDescent="0.35">
      <c r="E33" s="12" t="str">
        <f t="shared" si="3"/>
        <v>Velo - 235</v>
      </c>
      <c r="F33" s="1" t="s">
        <v>10</v>
      </c>
      <c r="G33" s="8">
        <v>235</v>
      </c>
      <c r="H33" s="1">
        <v>2574</v>
      </c>
    </row>
    <row r="34" spans="5:8" x14ac:dyDescent="0.35">
      <c r="E34" s="12" t="str">
        <f t="shared" si="3"/>
        <v>Paseo - 985</v>
      </c>
      <c r="F34" s="1" t="s">
        <v>8</v>
      </c>
      <c r="G34" s="8">
        <v>985</v>
      </c>
      <c r="H34" s="8">
        <v>2585.1</v>
      </c>
    </row>
    <row r="35" spans="5:8" x14ac:dyDescent="0.35">
      <c r="E35" s="12" t="str">
        <f t="shared" si="3"/>
        <v>Velo - 1122</v>
      </c>
      <c r="F35" s="1" t="s">
        <v>10</v>
      </c>
      <c r="G35" s="8">
        <v>1122</v>
      </c>
      <c r="H35" s="8">
        <v>2632.95</v>
      </c>
    </row>
    <row r="36" spans="5:8" x14ac:dyDescent="0.35">
      <c r="E36" s="12" t="str">
        <f t="shared" si="3"/>
        <v>VTT  - 1260</v>
      </c>
      <c r="F36" s="1" t="s">
        <v>12</v>
      </c>
      <c r="G36" s="8">
        <v>1260</v>
      </c>
      <c r="H36" s="8">
        <v>2680.8</v>
      </c>
    </row>
    <row r="37" spans="5:8" x14ac:dyDescent="0.35">
      <c r="E37" s="12" t="str">
        <f t="shared" si="3"/>
        <v>Amarilla - 1397</v>
      </c>
      <c r="F37" s="1" t="s">
        <v>4</v>
      </c>
      <c r="G37" s="8">
        <v>1397</v>
      </c>
      <c r="H37" s="8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Brainstorm</vt:lpstr>
      <vt:lpstr>Vlookup 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Muskan Shaikh</cp:lastModifiedBy>
  <dcterms:created xsi:type="dcterms:W3CDTF">2022-07-27T07:17:57Z</dcterms:created>
  <dcterms:modified xsi:type="dcterms:W3CDTF">2024-09-15T11:07:32Z</dcterms:modified>
</cp:coreProperties>
</file>