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tabRatio="593" activeTab="3"/>
  </bookViews>
  <sheets>
    <sheet name="watch Strap" sheetId="1" r:id="rId1"/>
    <sheet name="shoes" sheetId="2" r:id="rId2"/>
    <sheet name="mcwheel" sheetId="3" r:id="rId3"/>
    <sheet name="Mobile Case" sheetId="4" r:id="rId4"/>
    <sheet name="rectified data" sheetId="5" r:id="rId5"/>
  </sheets>
  <definedNames>
    <definedName name="A">'rectified data'!$XEM$4</definedName>
  </definedNames>
  <calcPr calcId="144525"/>
</workbook>
</file>

<file path=xl/calcChain.xml><?xml version="1.0" encoding="utf-8"?>
<calcChain xmlns="http://schemas.openxmlformats.org/spreadsheetml/2006/main">
  <c r="AC23" i="5" l="1"/>
  <c r="AC24" i="5"/>
  <c r="AC22" i="5"/>
  <c r="W24" i="5"/>
  <c r="W23" i="5"/>
  <c r="W22" i="5"/>
  <c r="Q23" i="5"/>
  <c r="Q24" i="5"/>
  <c r="Q25" i="5"/>
  <c r="Q26" i="5"/>
  <c r="Q22" i="5"/>
  <c r="K23" i="5"/>
  <c r="K24" i="5"/>
  <c r="K22" i="5"/>
  <c r="E23" i="5"/>
  <c r="E24" i="5"/>
  <c r="E25" i="5"/>
  <c r="E26" i="5"/>
  <c r="E22" i="5"/>
  <c r="E20" i="1" l="1"/>
  <c r="E21" i="1"/>
  <c r="E22" i="1"/>
  <c r="E23" i="1"/>
  <c r="E24" i="1"/>
  <c r="AC11" i="5"/>
  <c r="AC12" i="5"/>
  <c r="AC10" i="5"/>
  <c r="W11" i="5"/>
  <c r="W12" i="5"/>
  <c r="W10" i="5"/>
  <c r="Q11" i="5"/>
  <c r="Q12" i="5"/>
  <c r="Q13" i="5"/>
  <c r="Q14" i="5"/>
  <c r="Q10" i="5"/>
  <c r="K11" i="5"/>
  <c r="K12" i="5"/>
  <c r="K10" i="5"/>
  <c r="E11" i="5"/>
  <c r="E12" i="5"/>
  <c r="E13" i="5"/>
  <c r="E14" i="5"/>
  <c r="E10" i="5"/>
  <c r="E4" i="5"/>
  <c r="I24" i="4" l="1"/>
  <c r="G24" i="4"/>
  <c r="E24" i="4"/>
  <c r="C24" i="4"/>
  <c r="I23" i="4"/>
  <c r="G23" i="4"/>
  <c r="E23" i="4"/>
  <c r="C23" i="4"/>
  <c r="I22" i="4"/>
  <c r="G22" i="4"/>
  <c r="E22" i="4"/>
  <c r="C22" i="4"/>
  <c r="I21" i="4"/>
  <c r="G21" i="4"/>
  <c r="E21" i="4"/>
  <c r="C21" i="4"/>
  <c r="I20" i="4"/>
  <c r="G20" i="4"/>
  <c r="E20" i="4"/>
  <c r="C20" i="4"/>
  <c r="I18" i="4"/>
  <c r="G18" i="4"/>
  <c r="E18" i="4"/>
  <c r="C18" i="4"/>
  <c r="I17" i="4"/>
  <c r="G17" i="4"/>
  <c r="E17" i="4"/>
  <c r="C17" i="4"/>
  <c r="I16" i="4"/>
  <c r="G16" i="4"/>
  <c r="E16" i="4"/>
  <c r="C16" i="4"/>
  <c r="I15" i="4"/>
  <c r="G15" i="4"/>
  <c r="E15" i="4"/>
  <c r="C15" i="4"/>
  <c r="I14" i="4"/>
  <c r="G14" i="4"/>
  <c r="E14" i="4"/>
  <c r="C14" i="4"/>
  <c r="I13" i="4"/>
  <c r="G13" i="4"/>
  <c r="E13" i="4"/>
  <c r="C13" i="4"/>
  <c r="C28" i="4" l="1"/>
  <c r="C29" i="4"/>
  <c r="C26" i="4"/>
  <c r="C33" i="4"/>
  <c r="C35" i="4"/>
  <c r="C30" i="4"/>
  <c r="C36" i="4"/>
  <c r="C27" i="4"/>
  <c r="C32" i="4"/>
  <c r="C34" i="4"/>
  <c r="C20" i="3"/>
  <c r="G22" i="3"/>
  <c r="E22" i="3"/>
  <c r="C22" i="3"/>
  <c r="G21" i="3"/>
  <c r="E21" i="3"/>
  <c r="C21" i="3"/>
  <c r="G20" i="3"/>
  <c r="E20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C20" i="2"/>
  <c r="C26" i="2" s="1"/>
  <c r="K24" i="2"/>
  <c r="I24" i="2"/>
  <c r="G24" i="2"/>
  <c r="E24" i="2"/>
  <c r="C30" i="2" s="1"/>
  <c r="C24" i="2"/>
  <c r="K23" i="2"/>
  <c r="I23" i="2"/>
  <c r="G23" i="2"/>
  <c r="E23" i="2"/>
  <c r="C23" i="2"/>
  <c r="C29" i="2" s="1"/>
  <c r="K22" i="2"/>
  <c r="I22" i="2"/>
  <c r="G22" i="2"/>
  <c r="E22" i="2"/>
  <c r="C28" i="2" s="1"/>
  <c r="C22" i="2"/>
  <c r="K21" i="2"/>
  <c r="I21" i="2"/>
  <c r="G21" i="2"/>
  <c r="E21" i="2"/>
  <c r="C21" i="2"/>
  <c r="K20" i="2"/>
  <c r="I20" i="2"/>
  <c r="G20" i="2"/>
  <c r="E20" i="2"/>
  <c r="K18" i="2"/>
  <c r="I18" i="2"/>
  <c r="G18" i="2"/>
  <c r="E18" i="2"/>
  <c r="C18" i="2"/>
  <c r="K17" i="2"/>
  <c r="I17" i="2"/>
  <c r="G17" i="2"/>
  <c r="E17" i="2"/>
  <c r="C17" i="2"/>
  <c r="K16" i="2"/>
  <c r="I16" i="2"/>
  <c r="G16" i="2"/>
  <c r="E16" i="2"/>
  <c r="C16" i="2"/>
  <c r="K15" i="2"/>
  <c r="I15" i="2"/>
  <c r="G15" i="2"/>
  <c r="E15" i="2"/>
  <c r="C15" i="2"/>
  <c r="K14" i="2"/>
  <c r="I14" i="2"/>
  <c r="G14" i="2"/>
  <c r="E14" i="2"/>
  <c r="C14" i="2"/>
  <c r="K13" i="2"/>
  <c r="I13" i="2"/>
  <c r="G13" i="2"/>
  <c r="E13" i="2"/>
  <c r="C13" i="2"/>
  <c r="D27" i="4" l="1"/>
  <c r="D26" i="4"/>
  <c r="D32" i="4"/>
  <c r="D33" i="4"/>
  <c r="C29" i="3"/>
  <c r="C27" i="3"/>
  <c r="C30" i="3"/>
  <c r="C34" i="3"/>
  <c r="C32" i="3"/>
  <c r="C36" i="3"/>
  <c r="C26" i="3"/>
  <c r="C28" i="3"/>
  <c r="C33" i="3"/>
  <c r="C35" i="3"/>
  <c r="C34" i="2"/>
  <c r="C36" i="2"/>
  <c r="C33" i="2"/>
  <c r="D26" i="2"/>
  <c r="C32" i="2"/>
  <c r="C35" i="2"/>
  <c r="C27" i="2"/>
  <c r="D27" i="2" s="1"/>
  <c r="G24" i="1"/>
  <c r="G23" i="1"/>
  <c r="G22" i="1"/>
  <c r="G21" i="1"/>
  <c r="G20" i="1"/>
  <c r="F33" i="4" l="1"/>
  <c r="F35" i="4"/>
  <c r="F36" i="4"/>
  <c r="F32" i="4"/>
  <c r="F34" i="4"/>
  <c r="D26" i="3"/>
  <c r="D32" i="3"/>
  <c r="D33" i="3"/>
  <c r="D27" i="3"/>
  <c r="D32" i="2"/>
  <c r="D33" i="2"/>
  <c r="K24" i="1"/>
  <c r="K23" i="1"/>
  <c r="K22" i="1"/>
  <c r="K21" i="1"/>
  <c r="K20" i="1"/>
  <c r="I24" i="1"/>
  <c r="I23" i="1"/>
  <c r="I22" i="1"/>
  <c r="I21" i="1"/>
  <c r="I20" i="1"/>
  <c r="C21" i="1"/>
  <c r="C22" i="1"/>
  <c r="C23" i="1"/>
  <c r="C24" i="1"/>
  <c r="C20" i="1"/>
  <c r="F34" i="3" l="1"/>
  <c r="F35" i="3"/>
  <c r="F32" i="3"/>
  <c r="F33" i="3"/>
  <c r="F36" i="3"/>
  <c r="F35" i="2"/>
  <c r="F33" i="2"/>
  <c r="F36" i="2"/>
  <c r="F34" i="2"/>
  <c r="F32" i="2"/>
  <c r="C33" i="1"/>
  <c r="C28" i="1"/>
  <c r="C32" i="1"/>
  <c r="C27" i="1"/>
  <c r="C30" i="1"/>
  <c r="C35" i="1"/>
  <c r="C29" i="1"/>
  <c r="C36" i="1"/>
  <c r="C26" i="1"/>
  <c r="C34" i="1"/>
  <c r="K13" i="1"/>
  <c r="I13" i="1"/>
  <c r="G13" i="1"/>
  <c r="E13" i="1"/>
  <c r="C13" i="1"/>
  <c r="K15" i="1"/>
  <c r="K16" i="1"/>
  <c r="K17" i="1"/>
  <c r="K18" i="1"/>
  <c r="I15" i="1"/>
  <c r="I16" i="1"/>
  <c r="I17" i="1"/>
  <c r="I18" i="1"/>
  <c r="G15" i="1"/>
  <c r="G16" i="1"/>
  <c r="G17" i="1"/>
  <c r="G18" i="1"/>
  <c r="K14" i="1"/>
  <c r="I14" i="1"/>
  <c r="G14" i="1"/>
  <c r="E15" i="1"/>
  <c r="E16" i="1"/>
  <c r="E17" i="1"/>
  <c r="E18" i="1"/>
  <c r="E14" i="1"/>
  <c r="C15" i="1"/>
  <c r="C16" i="1"/>
  <c r="C17" i="1"/>
  <c r="C18" i="1"/>
  <c r="C14" i="1"/>
  <c r="D33" i="1" l="1"/>
  <c r="D32" i="1"/>
  <c r="D27" i="1"/>
  <c r="D26" i="1"/>
  <c r="F36" i="1" l="1"/>
  <c r="F32" i="1"/>
  <c r="F33" i="1"/>
  <c r="F35" i="1"/>
  <c r="F34" i="1"/>
</calcChain>
</file>

<file path=xl/sharedStrings.xml><?xml version="1.0" encoding="utf-8"?>
<sst xmlns="http://schemas.openxmlformats.org/spreadsheetml/2006/main" count="276" uniqueCount="53">
  <si>
    <t>Smoothness</t>
  </si>
  <si>
    <t>Gloss</t>
  </si>
  <si>
    <t>Hardness</t>
  </si>
  <si>
    <t>Pattern</t>
  </si>
  <si>
    <t>Warmth</t>
  </si>
  <si>
    <t>Target (Client)</t>
  </si>
  <si>
    <t>moderate</t>
  </si>
  <si>
    <t>matte</t>
  </si>
  <si>
    <t>soft</t>
  </si>
  <si>
    <t>non-recurring</t>
  </si>
  <si>
    <t>cool</t>
  </si>
  <si>
    <t>Stainless Steel- Grade 316</t>
  </si>
  <si>
    <t>smooth</t>
  </si>
  <si>
    <t>gloss</t>
  </si>
  <si>
    <t>non recurring</t>
  </si>
  <si>
    <t>neutral</t>
  </si>
  <si>
    <t>Silicone</t>
  </si>
  <si>
    <t>no-pattern</t>
  </si>
  <si>
    <t>warm</t>
  </si>
  <si>
    <t>cloth</t>
  </si>
  <si>
    <t>extermely rough</t>
  </si>
  <si>
    <t>recurring</t>
  </si>
  <si>
    <t>plastic(grey)</t>
  </si>
  <si>
    <t>no pattern</t>
  </si>
  <si>
    <t>hard</t>
  </si>
  <si>
    <t>Target(Client)</t>
  </si>
  <si>
    <t>leather</t>
  </si>
  <si>
    <t>very high gloss</t>
  </si>
  <si>
    <t>Polyurethane</t>
  </si>
  <si>
    <t>Target(Manufacturer)</t>
  </si>
  <si>
    <t>Roughness</t>
  </si>
  <si>
    <t>Manufacturer</t>
  </si>
  <si>
    <t>Client</t>
  </si>
  <si>
    <t>L.L</t>
  </si>
  <si>
    <t>MEAN</t>
  </si>
  <si>
    <t>U.L</t>
  </si>
  <si>
    <t>EQ VAL</t>
  </si>
  <si>
    <t>Max</t>
  </si>
  <si>
    <t>Weights</t>
  </si>
  <si>
    <t>S(I,j)</t>
  </si>
  <si>
    <t>R(I,j)</t>
  </si>
  <si>
    <t>Magnesium Alloy</t>
  </si>
  <si>
    <t>very-high gloss</t>
  </si>
  <si>
    <t>Aluminium Alloy</t>
  </si>
  <si>
    <t>Cast Iron</t>
  </si>
  <si>
    <t>rough</t>
  </si>
  <si>
    <t>extremely hard</t>
  </si>
  <si>
    <t>high-gloss</t>
  </si>
  <si>
    <t>Polycarbonate</t>
  </si>
  <si>
    <t>Carbon Fibre</t>
  </si>
  <si>
    <t>Natural Leather</t>
  </si>
  <si>
    <t>very-high-gloss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</si>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</sst>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7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2" fillId="2" borderId="2" xfId="1"/>
    <xf numFmtId="0" fontId="2" fillId="2" borderId="4" xfId="1" applyBorder="1" applyAlignment="1">
      <alignment horizontal="center"/>
    </xf>
    <xf numFmtId="0" fontId="1" fillId="0" borderId="0" xfId="0" applyFont="1"/>
    <xf numFmtId="0" fontId="2" fillId="2" borderId="4" xfId="1" applyBorder="1" applyAlignment="1"/>
    <xf numFmtId="0" fontId="2" fillId="2" borderId="5" xfId="1" applyBorder="1" applyAlignment="1"/>
    <xf numFmtId="0" fontId="2" fillId="2" borderId="6" xfId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D1" workbookViewId="0">
      <selection activeCell="F32" sqref="F32"/>
    </sheetView>
  </sheetViews>
  <sheetFormatPr defaultRowHeight="14.4" x14ac:dyDescent="0.3"/>
  <cols>
    <col min="1" max="1" width="29.109375" customWidth="1"/>
    <col min="2" max="3" width="18" customWidth="1"/>
    <col min="4" max="5" width="17.6640625" customWidth="1"/>
    <col min="6" max="7" width="17.77734375" customWidth="1"/>
    <col min="8" max="11" width="17.88671875" customWidth="1"/>
  </cols>
  <sheetData>
    <row r="1" spans="1:11" x14ac:dyDescent="0.3">
      <c r="B1" s="13" t="s">
        <v>0</v>
      </c>
      <c r="C1" s="13"/>
      <c r="D1" s="13" t="s">
        <v>1</v>
      </c>
      <c r="E1" s="13"/>
      <c r="F1" s="13" t="s">
        <v>2</v>
      </c>
      <c r="G1" s="13"/>
      <c r="H1" s="13" t="s">
        <v>3</v>
      </c>
      <c r="I1" s="13"/>
      <c r="J1" s="13" t="s">
        <v>4</v>
      </c>
      <c r="K1" s="13"/>
    </row>
    <row r="2" spans="1:11" s="2" customFormat="1" x14ac:dyDescent="0.3">
      <c r="A2" s="1" t="s">
        <v>5</v>
      </c>
      <c r="B2" s="14" t="s">
        <v>6</v>
      </c>
      <c r="C2" s="14"/>
      <c r="D2" s="14" t="s">
        <v>7</v>
      </c>
      <c r="E2" s="14"/>
      <c r="F2" s="14" t="s">
        <v>8</v>
      </c>
      <c r="G2" s="14"/>
      <c r="H2" s="14" t="s">
        <v>9</v>
      </c>
      <c r="I2" s="14"/>
      <c r="J2" s="14" t="s">
        <v>10</v>
      </c>
      <c r="K2" s="14"/>
    </row>
    <row r="3" spans="1:11" s="2" customFormat="1" x14ac:dyDescent="0.3">
      <c r="A3" s="1" t="s">
        <v>25</v>
      </c>
      <c r="B3" s="16">
        <v>3</v>
      </c>
      <c r="C3" s="16"/>
      <c r="D3" s="16">
        <v>3</v>
      </c>
      <c r="E3" s="16"/>
      <c r="F3" s="16">
        <v>2</v>
      </c>
      <c r="G3" s="16"/>
      <c r="H3" s="15">
        <v>2</v>
      </c>
      <c r="I3" s="15"/>
      <c r="J3" s="15">
        <v>3</v>
      </c>
      <c r="K3" s="15"/>
    </row>
    <row r="4" spans="1:11" s="2" customFormat="1" x14ac:dyDescent="0.3">
      <c r="A4" s="1" t="s">
        <v>38</v>
      </c>
      <c r="C4" s="9">
        <v>0.25</v>
      </c>
      <c r="E4" s="9">
        <v>0.2</v>
      </c>
      <c r="G4" s="9">
        <v>0.25</v>
      </c>
      <c r="I4" s="9">
        <v>0.2</v>
      </c>
      <c r="K4" s="9">
        <v>0</v>
      </c>
    </row>
    <row r="5" spans="1:11" s="2" customFormat="1" x14ac:dyDescent="0.3">
      <c r="A5" s="1" t="s">
        <v>29</v>
      </c>
      <c r="C5">
        <v>3.4093931837073996</v>
      </c>
      <c r="E5">
        <v>2.26356589147287</v>
      </c>
      <c r="G5">
        <v>2.5272020725388598</v>
      </c>
      <c r="I5">
        <v>2.0696661828737302</v>
      </c>
      <c r="K5">
        <v>2.1603053435114501</v>
      </c>
    </row>
    <row r="6" spans="1:11" s="3" customFormat="1" x14ac:dyDescent="0.3">
      <c r="A6" s="3" t="s">
        <v>11</v>
      </c>
      <c r="B6" s="3" t="s">
        <v>12</v>
      </c>
      <c r="C6" s="3">
        <v>2</v>
      </c>
      <c r="D6" s="3" t="s">
        <v>27</v>
      </c>
      <c r="E6" s="3">
        <v>1</v>
      </c>
      <c r="F6" s="3" t="s">
        <v>6</v>
      </c>
      <c r="G6" s="3">
        <v>3</v>
      </c>
      <c r="H6" s="3" t="s">
        <v>14</v>
      </c>
      <c r="I6" s="3">
        <v>2</v>
      </c>
      <c r="J6" s="3" t="s">
        <v>15</v>
      </c>
      <c r="K6" s="3">
        <v>2</v>
      </c>
    </row>
    <row r="7" spans="1:11" x14ac:dyDescent="0.3">
      <c r="A7" t="s">
        <v>16</v>
      </c>
      <c r="B7" t="s">
        <v>6</v>
      </c>
      <c r="C7">
        <v>3</v>
      </c>
      <c r="D7" t="s">
        <v>13</v>
      </c>
      <c r="E7">
        <v>2</v>
      </c>
      <c r="F7" t="s">
        <v>8</v>
      </c>
      <c r="G7">
        <v>2</v>
      </c>
      <c r="H7" t="s">
        <v>17</v>
      </c>
      <c r="I7">
        <v>3</v>
      </c>
      <c r="J7" t="s">
        <v>18</v>
      </c>
      <c r="K7">
        <v>1</v>
      </c>
    </row>
    <row r="8" spans="1:11" x14ac:dyDescent="0.3">
      <c r="A8" t="s">
        <v>19</v>
      </c>
      <c r="B8" t="s">
        <v>20</v>
      </c>
      <c r="C8">
        <v>5</v>
      </c>
      <c r="D8" t="s">
        <v>7</v>
      </c>
      <c r="E8">
        <v>3</v>
      </c>
      <c r="F8" t="s">
        <v>6</v>
      </c>
      <c r="G8">
        <v>3</v>
      </c>
      <c r="H8" t="s">
        <v>21</v>
      </c>
      <c r="I8">
        <v>1</v>
      </c>
      <c r="J8" t="s">
        <v>15</v>
      </c>
      <c r="K8">
        <v>2</v>
      </c>
    </row>
    <row r="9" spans="1:11" x14ac:dyDescent="0.3">
      <c r="A9" t="s">
        <v>22</v>
      </c>
      <c r="B9" t="s">
        <v>12</v>
      </c>
      <c r="C9">
        <v>2</v>
      </c>
      <c r="D9" t="s">
        <v>7</v>
      </c>
      <c r="E9">
        <v>3</v>
      </c>
      <c r="F9" t="s">
        <v>24</v>
      </c>
      <c r="G9">
        <v>4</v>
      </c>
      <c r="H9" t="s">
        <v>23</v>
      </c>
      <c r="I9">
        <v>3</v>
      </c>
      <c r="J9" t="s">
        <v>15</v>
      </c>
      <c r="K9">
        <v>2</v>
      </c>
    </row>
    <row r="10" spans="1:11" x14ac:dyDescent="0.3">
      <c r="A10" t="s">
        <v>26</v>
      </c>
      <c r="B10" t="s">
        <v>6</v>
      </c>
      <c r="C10">
        <v>3</v>
      </c>
      <c r="D10" t="s">
        <v>7</v>
      </c>
      <c r="E10">
        <v>3</v>
      </c>
      <c r="F10" t="s">
        <v>6</v>
      </c>
      <c r="G10">
        <v>3</v>
      </c>
      <c r="H10" t="s">
        <v>9</v>
      </c>
      <c r="I10">
        <v>2</v>
      </c>
      <c r="J10" t="s">
        <v>18</v>
      </c>
      <c r="K10">
        <v>1</v>
      </c>
    </row>
    <row r="11" spans="1:11" x14ac:dyDescent="0.3">
      <c r="A11" s="7" t="s">
        <v>37</v>
      </c>
      <c r="C11">
        <v>5</v>
      </c>
      <c r="E11">
        <v>3</v>
      </c>
      <c r="G11">
        <v>5</v>
      </c>
      <c r="I11">
        <v>3</v>
      </c>
      <c r="K11">
        <v>3</v>
      </c>
    </row>
    <row r="13" spans="1:11" x14ac:dyDescent="0.3">
      <c r="C13">
        <f>C5/C$11</f>
        <v>0.68187863674147997</v>
      </c>
      <c r="E13">
        <f>E5/E$11</f>
        <v>0.75452196382429004</v>
      </c>
      <c r="G13">
        <f>G5/G$11</f>
        <v>0.505440414507772</v>
      </c>
      <c r="I13">
        <f>I5/I$11</f>
        <v>0.68988872762457676</v>
      </c>
      <c r="K13">
        <f>K5/K$11</f>
        <v>0.7201017811704834</v>
      </c>
    </row>
    <row r="14" spans="1:11" x14ac:dyDescent="0.3">
      <c r="A14" s="3" t="s">
        <v>11</v>
      </c>
      <c r="B14" s="3" t="s">
        <v>12</v>
      </c>
      <c r="C14" s="3">
        <f>C6/C$11</f>
        <v>0.4</v>
      </c>
      <c r="D14" s="3" t="s">
        <v>27</v>
      </c>
      <c r="E14" s="3">
        <f>E6/E$11</f>
        <v>0.33333333333333331</v>
      </c>
      <c r="F14" s="3" t="s">
        <v>6</v>
      </c>
      <c r="G14" s="3">
        <f>G6/G$11</f>
        <v>0.6</v>
      </c>
      <c r="H14" s="3" t="s">
        <v>14</v>
      </c>
      <c r="I14" s="3">
        <f>I6/I$11</f>
        <v>0.66666666666666663</v>
      </c>
      <c r="J14" s="3" t="s">
        <v>15</v>
      </c>
      <c r="K14" s="3">
        <f>K6/K$11</f>
        <v>0.66666666666666663</v>
      </c>
    </row>
    <row r="15" spans="1:11" x14ac:dyDescent="0.3">
      <c r="A15" t="s">
        <v>16</v>
      </c>
      <c r="B15" t="s">
        <v>6</v>
      </c>
      <c r="C15" s="3">
        <f t="shared" ref="C15:C18" si="0">C7/C$11</f>
        <v>0.6</v>
      </c>
      <c r="D15" t="s">
        <v>13</v>
      </c>
      <c r="E15" s="3">
        <f t="shared" ref="E15:E18" si="1">E7/E$11</f>
        <v>0.66666666666666663</v>
      </c>
      <c r="F15" t="s">
        <v>8</v>
      </c>
      <c r="G15" s="3">
        <f t="shared" ref="G15:G18" si="2">G7/G$11</f>
        <v>0.4</v>
      </c>
      <c r="H15" t="s">
        <v>17</v>
      </c>
      <c r="I15" s="3">
        <f t="shared" ref="I15:I18" si="3">I7/I$11</f>
        <v>1</v>
      </c>
      <c r="J15" t="s">
        <v>18</v>
      </c>
      <c r="K15" s="3">
        <f t="shared" ref="K15:K18" si="4">K7/K$11</f>
        <v>0.33333333333333331</v>
      </c>
    </row>
    <row r="16" spans="1:11" x14ac:dyDescent="0.3">
      <c r="A16" t="s">
        <v>19</v>
      </c>
      <c r="B16" t="s">
        <v>20</v>
      </c>
      <c r="C16" s="3">
        <f t="shared" si="0"/>
        <v>1</v>
      </c>
      <c r="D16" t="s">
        <v>7</v>
      </c>
      <c r="E16" s="3">
        <f t="shared" si="1"/>
        <v>1</v>
      </c>
      <c r="F16" t="s">
        <v>6</v>
      </c>
      <c r="G16" s="3">
        <f t="shared" si="2"/>
        <v>0.6</v>
      </c>
      <c r="H16" t="s">
        <v>21</v>
      </c>
      <c r="I16" s="3">
        <f t="shared" si="3"/>
        <v>0.33333333333333331</v>
      </c>
      <c r="J16" t="s">
        <v>15</v>
      </c>
      <c r="K16" s="3">
        <f t="shared" si="4"/>
        <v>0.66666666666666663</v>
      </c>
    </row>
    <row r="17" spans="1:11" x14ac:dyDescent="0.3">
      <c r="A17" t="s">
        <v>22</v>
      </c>
      <c r="B17" t="s">
        <v>12</v>
      </c>
      <c r="C17" s="3">
        <f t="shared" si="0"/>
        <v>0.4</v>
      </c>
      <c r="D17" t="s">
        <v>7</v>
      </c>
      <c r="E17" s="3">
        <f t="shared" si="1"/>
        <v>1</v>
      </c>
      <c r="F17" t="s">
        <v>24</v>
      </c>
      <c r="G17" s="3">
        <f t="shared" si="2"/>
        <v>0.8</v>
      </c>
      <c r="H17" t="s">
        <v>23</v>
      </c>
      <c r="I17" s="3">
        <f t="shared" si="3"/>
        <v>1</v>
      </c>
      <c r="J17" t="s">
        <v>15</v>
      </c>
      <c r="K17" s="3">
        <f t="shared" si="4"/>
        <v>0.66666666666666663</v>
      </c>
    </row>
    <row r="18" spans="1:11" x14ac:dyDescent="0.3">
      <c r="A18" t="s">
        <v>26</v>
      </c>
      <c r="B18" t="s">
        <v>6</v>
      </c>
      <c r="C18" s="3">
        <f t="shared" si="0"/>
        <v>0.6</v>
      </c>
      <c r="D18" t="s">
        <v>7</v>
      </c>
      <c r="E18" s="3">
        <f t="shared" si="1"/>
        <v>1</v>
      </c>
      <c r="F18" t="s">
        <v>6</v>
      </c>
      <c r="G18" s="3">
        <f t="shared" si="2"/>
        <v>0.6</v>
      </c>
      <c r="H18" t="s">
        <v>9</v>
      </c>
      <c r="I18" s="3">
        <f t="shared" si="3"/>
        <v>0.66666666666666663</v>
      </c>
      <c r="J18" t="s">
        <v>18</v>
      </c>
      <c r="K18" s="3">
        <f t="shared" si="4"/>
        <v>0.33333333333333331</v>
      </c>
    </row>
    <row r="20" spans="1:11" x14ac:dyDescent="0.3">
      <c r="C20">
        <f>ABS(C6-C$5)/(MAX(C$5:C$10)-MIN(C$5:C$10))</f>
        <v>0.46979772790246654</v>
      </c>
      <c r="E20">
        <f>ABS(E6-E$5)/(MAX(E$5:E$10)-MIN(E$5:E$10))</f>
        <v>0.63178294573643501</v>
      </c>
      <c r="G20">
        <f>ABS(G6-G$5)/(MAX(G$5:G$10)-MIN(G$5:G$10))</f>
        <v>0.23639896373057012</v>
      </c>
      <c r="I20">
        <f>ABS(I6-I$5)/(MAX(I$5:I$10)-MIN(I$5:I$10))</f>
        <v>3.4833091436865082E-2</v>
      </c>
      <c r="K20">
        <f>ABS(K6-K$5)/(MAX(K$5:K$10)-MIN(K$5:K$10))</f>
        <v>0.1381578947368419</v>
      </c>
    </row>
    <row r="21" spans="1:11" x14ac:dyDescent="0.3">
      <c r="C21">
        <f t="shared" ref="C21:E24" si="5">ABS(C7-C$5)/(MAX(C$5:C$10)-MIN(C$5:C$10))</f>
        <v>0.1364643945691332</v>
      </c>
      <c r="E21">
        <f t="shared" si="5"/>
        <v>0.13178294573643501</v>
      </c>
      <c r="G21">
        <f t="shared" ref="G21:G24" si="6">ABS(G7-G$5)/(MAX(G$5:G$10)-MIN(G$5:G$10))</f>
        <v>0.26360103626942988</v>
      </c>
      <c r="I21">
        <f t="shared" ref="I21" si="7">ABS(I7-I$5)/(MAX(I$5:I$10)-MIN(I$5:I$10))</f>
        <v>0.46516690856313492</v>
      </c>
      <c r="K21">
        <f t="shared" ref="K21" si="8">ABS(K7-K$5)/(MAX(K$5:K$10)-MIN(K$5:K$10))</f>
        <v>1</v>
      </c>
    </row>
    <row r="22" spans="1:11" x14ac:dyDescent="0.3">
      <c r="C22">
        <f t="shared" si="5"/>
        <v>0.53020227209753346</v>
      </c>
      <c r="E22">
        <f t="shared" si="5"/>
        <v>0.36821705426356499</v>
      </c>
      <c r="G22">
        <f t="shared" si="6"/>
        <v>0.23639896373057012</v>
      </c>
      <c r="I22">
        <f t="shared" ref="I22" si="9">ABS(I8-I$5)/(MAX(I$5:I$10)-MIN(I$5:I$10))</f>
        <v>0.53483309143686508</v>
      </c>
      <c r="K22">
        <f t="shared" ref="K22" si="10">ABS(K8-K$5)/(MAX(K$5:K$10)-MIN(K$5:K$10))</f>
        <v>0.1381578947368419</v>
      </c>
    </row>
    <row r="23" spans="1:11" x14ac:dyDescent="0.3">
      <c r="C23">
        <f t="shared" si="5"/>
        <v>0.46979772790246654</v>
      </c>
      <c r="E23">
        <f t="shared" si="5"/>
        <v>0.36821705426356499</v>
      </c>
      <c r="G23">
        <f t="shared" si="6"/>
        <v>0.73639896373057012</v>
      </c>
      <c r="I23">
        <f t="shared" ref="I23" si="11">ABS(I9-I$5)/(MAX(I$5:I$10)-MIN(I$5:I$10))</f>
        <v>0.46516690856313492</v>
      </c>
      <c r="K23">
        <f t="shared" ref="K23" si="12">ABS(K9-K$5)/(MAX(K$5:K$10)-MIN(K$5:K$10))</f>
        <v>0.1381578947368419</v>
      </c>
    </row>
    <row r="24" spans="1:11" x14ac:dyDescent="0.3">
      <c r="C24">
        <f t="shared" si="5"/>
        <v>0.1364643945691332</v>
      </c>
      <c r="E24">
        <f t="shared" si="5"/>
        <v>0.36821705426356499</v>
      </c>
      <c r="G24">
        <f t="shared" si="6"/>
        <v>0.23639896373057012</v>
      </c>
      <c r="I24">
        <f t="shared" ref="I24" si="13">ABS(I10-I$5)/(MAX(I$5:I$10)-MIN(I$5:I$10))</f>
        <v>3.4833091436865082E-2</v>
      </c>
      <c r="K24">
        <f t="shared" ref="K24" si="14">ABS(K10-K$5)/(MAX(K$5:K$10)-MIN(K$5:K$10))</f>
        <v>1</v>
      </c>
    </row>
    <row r="26" spans="1:11" x14ac:dyDescent="0.3">
      <c r="B26" s="7" t="s">
        <v>40</v>
      </c>
      <c r="C26">
        <f>MAX(C20,E20,G20,I20,K20)</f>
        <v>0.63178294573643501</v>
      </c>
      <c r="D26">
        <f>MAX(C26:C30)</f>
        <v>1</v>
      </c>
    </row>
    <row r="27" spans="1:11" x14ac:dyDescent="0.3">
      <c r="C27">
        <f>MAX(C21,E21,G21,I21,K21)</f>
        <v>1</v>
      </c>
      <c r="D27">
        <f>MIN(C26:C30)</f>
        <v>0.53483309143686508</v>
      </c>
    </row>
    <row r="28" spans="1:11" x14ac:dyDescent="0.3">
      <c r="C28">
        <f t="shared" ref="C28:C30" si="15">MAX(C22,E22,G22,I22,K22)</f>
        <v>0.53483309143686508</v>
      </c>
    </row>
    <row r="29" spans="1:11" x14ac:dyDescent="0.3">
      <c r="C29">
        <f t="shared" si="15"/>
        <v>0.73639896373057012</v>
      </c>
    </row>
    <row r="30" spans="1:11" x14ac:dyDescent="0.3">
      <c r="C30">
        <f t="shared" si="15"/>
        <v>1</v>
      </c>
    </row>
    <row r="32" spans="1:11" x14ac:dyDescent="0.3">
      <c r="B32" s="7" t="s">
        <v>39</v>
      </c>
      <c r="C32">
        <f>(C20*C$4)+(E20*E$4)+(G20*G$4)+(I20*I$4)+(K20*K$4)</f>
        <v>0.3098723803429192</v>
      </c>
      <c r="D32">
        <f>MAX(C32:C36)</f>
        <v>0.46822596547359918</v>
      </c>
      <c r="F32">
        <f>(((C32-$D$33)/($D$32-$D$33))*0.5)+(((C26-$D$27)/($D$26-$D$27))*0.5)</f>
        <v>0.33526692864807028</v>
      </c>
    </row>
    <row r="33" spans="3:6" x14ac:dyDescent="0.3">
      <c r="C33">
        <f>(C21*C$4)+(E21*E$4)+(G21*G$4)+(I21*I$4)+(K21*K$4)</f>
        <v>0.21940632856955475</v>
      </c>
      <c r="D33">
        <f>MIN(C32:C36)</f>
        <v>0.17382586871501185</v>
      </c>
      <c r="F33">
        <f>(((C33-$D$33)/($D$32-$D$33))*0.5)+(((C27-$D$27)/($D$26-$D$27))*0.5)</f>
        <v>0.57741244034291128</v>
      </c>
    </row>
    <row r="34" spans="3:6" x14ac:dyDescent="0.3">
      <c r="C34">
        <f>(C22*C$4)+(E22*E$4)+(G22*G$4)+(I22*I$4)+(K22*K$4)</f>
        <v>0.37226033809711195</v>
      </c>
      <c r="F34">
        <f t="shared" ref="F34:F36" si="16">(((C34-$D$33)/($D$32-$D$33))*0.5)+(((C28-$D$27)/($D$26-$D$27))*0.5)</f>
        <v>0.33701495272404658</v>
      </c>
    </row>
    <row r="35" spans="3:6" x14ac:dyDescent="0.3">
      <c r="C35">
        <f>(C23*C$4)+(E23*E$4)+(G23*G$4)+(I23*I$4)+(K23*K$4)</f>
        <v>0.46822596547359918</v>
      </c>
      <c r="F35">
        <f t="shared" si="16"/>
        <v>0.71665972856530857</v>
      </c>
    </row>
    <row r="36" spans="3:6" x14ac:dyDescent="0.3">
      <c r="C36">
        <f>(C24*C$4)+(E24*E$4)+(G24*G$4)+(I24*I$4)+(K24*K$4)</f>
        <v>0.17382586871501185</v>
      </c>
      <c r="F36">
        <f t="shared" si="16"/>
        <v>0.5</v>
      </c>
    </row>
  </sheetData>
  <mergeCells count="15">
    <mergeCell ref="F1:G1"/>
    <mergeCell ref="F2:G2"/>
    <mergeCell ref="F3:G3"/>
    <mergeCell ref="B1:C1"/>
    <mergeCell ref="B2:C2"/>
    <mergeCell ref="B3:C3"/>
    <mergeCell ref="D1:E1"/>
    <mergeCell ref="D2:E2"/>
    <mergeCell ref="D3:E3"/>
    <mergeCell ref="H1:I1"/>
    <mergeCell ref="H2:I2"/>
    <mergeCell ref="H3:I3"/>
    <mergeCell ref="J1:K1"/>
    <mergeCell ref="J2:K2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5" sqref="C5"/>
    </sheetView>
  </sheetViews>
  <sheetFormatPr defaultRowHeight="14.4" x14ac:dyDescent="0.3"/>
  <cols>
    <col min="1" max="1" width="29.109375" customWidth="1"/>
    <col min="2" max="2" width="18" customWidth="1"/>
    <col min="3" max="3" width="17.77734375" customWidth="1"/>
    <col min="4" max="5" width="17.88671875" customWidth="1"/>
    <col min="8" max="8" width="11.77734375" customWidth="1"/>
    <col min="9" max="9" width="13.21875" customWidth="1"/>
  </cols>
  <sheetData>
    <row r="1" spans="1:20" x14ac:dyDescent="0.3">
      <c r="B1" s="13" t="s">
        <v>0</v>
      </c>
      <c r="C1" s="13"/>
      <c r="D1" s="13" t="s">
        <v>1</v>
      </c>
      <c r="E1" s="13"/>
      <c r="F1" s="13" t="s">
        <v>2</v>
      </c>
      <c r="G1" s="13"/>
      <c r="H1" s="13" t="s">
        <v>3</v>
      </c>
      <c r="I1" s="13"/>
      <c r="J1" s="13" t="s">
        <v>4</v>
      </c>
      <c r="K1" s="13"/>
    </row>
    <row r="2" spans="1:20" x14ac:dyDescent="0.3">
      <c r="A2" s="1" t="s">
        <v>5</v>
      </c>
      <c r="B2" s="14" t="s">
        <v>6</v>
      </c>
      <c r="C2" s="14"/>
      <c r="D2" s="14" t="s">
        <v>7</v>
      </c>
      <c r="E2" s="14"/>
      <c r="F2" s="14" t="s">
        <v>8</v>
      </c>
      <c r="G2" s="14"/>
      <c r="H2" s="14" t="s">
        <v>9</v>
      </c>
      <c r="I2" s="14"/>
      <c r="J2" s="14" t="s">
        <v>10</v>
      </c>
      <c r="K2" s="14"/>
    </row>
    <row r="3" spans="1:20" x14ac:dyDescent="0.3">
      <c r="A3" s="1" t="s">
        <v>25</v>
      </c>
      <c r="B3" s="16">
        <v>3</v>
      </c>
      <c r="C3" s="16"/>
      <c r="D3" s="16">
        <v>3</v>
      </c>
      <c r="E3" s="16"/>
      <c r="F3" s="16">
        <v>2</v>
      </c>
      <c r="G3" s="16"/>
      <c r="H3" s="15">
        <v>2</v>
      </c>
      <c r="I3" s="15"/>
      <c r="J3" s="15">
        <v>3</v>
      </c>
      <c r="K3" s="15"/>
      <c r="P3" s="3" t="s">
        <v>26</v>
      </c>
      <c r="Q3" s="3" t="s">
        <v>12</v>
      </c>
      <c r="R3" s="3" t="s">
        <v>8</v>
      </c>
      <c r="S3" s="3" t="s">
        <v>9</v>
      </c>
      <c r="T3" s="3" t="s">
        <v>15</v>
      </c>
    </row>
    <row r="4" spans="1:20" x14ac:dyDescent="0.3">
      <c r="A4" s="1" t="s">
        <v>38</v>
      </c>
      <c r="B4" s="2"/>
      <c r="C4" s="9">
        <v>0.25</v>
      </c>
      <c r="D4" s="2"/>
      <c r="E4" s="9">
        <v>0.2</v>
      </c>
      <c r="F4" s="2"/>
      <c r="G4" s="9">
        <v>0.25</v>
      </c>
      <c r="H4" s="2"/>
      <c r="I4" s="9">
        <v>0.2</v>
      </c>
      <c r="J4" s="2"/>
      <c r="K4" s="9">
        <v>0.1</v>
      </c>
      <c r="P4" t="s">
        <v>28</v>
      </c>
    </row>
    <row r="5" spans="1:20" x14ac:dyDescent="0.3">
      <c r="A5" s="1" t="s">
        <v>29</v>
      </c>
      <c r="B5" s="2"/>
      <c r="C5" s="8">
        <v>3.2286312236286898</v>
      </c>
      <c r="D5" s="2"/>
      <c r="E5" s="8">
        <v>2.53767441860465</v>
      </c>
      <c r="F5" s="2"/>
      <c r="G5" s="10">
        <v>2.5554922279792698</v>
      </c>
      <c r="H5" s="2"/>
      <c r="I5" s="6">
        <v>2.1421190130624099</v>
      </c>
      <c r="J5" s="2"/>
      <c r="K5" s="8">
        <v>2.3270229007633598</v>
      </c>
    </row>
    <row r="6" spans="1:20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20" x14ac:dyDescent="0.3">
      <c r="A7" s="11"/>
    </row>
    <row r="11" spans="1:20" x14ac:dyDescent="0.3">
      <c r="A11" s="7" t="s">
        <v>37</v>
      </c>
      <c r="C11">
        <v>5</v>
      </c>
      <c r="E11">
        <v>3</v>
      </c>
      <c r="G11">
        <v>5</v>
      </c>
      <c r="I11">
        <v>3</v>
      </c>
      <c r="K11">
        <v>3</v>
      </c>
    </row>
    <row r="13" spans="1:20" x14ac:dyDescent="0.3">
      <c r="C13">
        <f>C5/C$11</f>
        <v>0.64572624472573792</v>
      </c>
      <c r="E13">
        <f>E5/E$11</f>
        <v>0.84589147286821664</v>
      </c>
      <c r="G13">
        <f>G5/G$11</f>
        <v>0.51109844559585393</v>
      </c>
      <c r="I13">
        <f>I5/I$11</f>
        <v>0.71403967102080335</v>
      </c>
      <c r="K13">
        <f>K5/K$11</f>
        <v>0.77567430025445328</v>
      </c>
    </row>
    <row r="14" spans="1:20" x14ac:dyDescent="0.3">
      <c r="A14" s="3" t="s">
        <v>11</v>
      </c>
      <c r="B14" s="3" t="s">
        <v>12</v>
      </c>
      <c r="C14" s="3">
        <f>C6/C$11</f>
        <v>0</v>
      </c>
      <c r="D14" s="3" t="s">
        <v>27</v>
      </c>
      <c r="E14" s="3">
        <f>E6/E$11</f>
        <v>0</v>
      </c>
      <c r="F14" s="3" t="s">
        <v>6</v>
      </c>
      <c r="G14" s="3">
        <f>G6/G$11</f>
        <v>0</v>
      </c>
      <c r="H14" s="3" t="s">
        <v>14</v>
      </c>
      <c r="I14" s="3">
        <f>I6/I$11</f>
        <v>0</v>
      </c>
      <c r="J14" s="3" t="s">
        <v>15</v>
      </c>
      <c r="K14" s="3">
        <f>K6/K$11</f>
        <v>0</v>
      </c>
    </row>
    <row r="15" spans="1:20" x14ac:dyDescent="0.3">
      <c r="A15" t="s">
        <v>16</v>
      </c>
      <c r="B15" t="s">
        <v>6</v>
      </c>
      <c r="C15" s="3">
        <f t="shared" ref="C15:C18" si="0">C7/C$11</f>
        <v>0</v>
      </c>
      <c r="D15" t="s">
        <v>13</v>
      </c>
      <c r="E15" s="3">
        <f t="shared" ref="E15:E18" si="1">E7/E$11</f>
        <v>0</v>
      </c>
      <c r="F15" t="s">
        <v>8</v>
      </c>
      <c r="G15" s="3">
        <f t="shared" ref="G15:G18" si="2">G7/G$11</f>
        <v>0</v>
      </c>
      <c r="H15" t="s">
        <v>17</v>
      </c>
      <c r="I15" s="3">
        <f t="shared" ref="I15:I18" si="3">I7/I$11</f>
        <v>0</v>
      </c>
      <c r="J15" t="s">
        <v>18</v>
      </c>
      <c r="K15" s="3">
        <f t="shared" ref="K15:K18" si="4">K7/K$11</f>
        <v>0</v>
      </c>
    </row>
    <row r="16" spans="1:20" x14ac:dyDescent="0.3">
      <c r="A16" t="s">
        <v>19</v>
      </c>
      <c r="B16" t="s">
        <v>20</v>
      </c>
      <c r="C16" s="3">
        <f t="shared" si="0"/>
        <v>0</v>
      </c>
      <c r="D16" t="s">
        <v>7</v>
      </c>
      <c r="E16" s="3">
        <f t="shared" si="1"/>
        <v>0</v>
      </c>
      <c r="F16" t="s">
        <v>6</v>
      </c>
      <c r="G16" s="3">
        <f t="shared" si="2"/>
        <v>0</v>
      </c>
      <c r="H16" t="s">
        <v>21</v>
      </c>
      <c r="I16" s="3">
        <f t="shared" si="3"/>
        <v>0</v>
      </c>
      <c r="J16" t="s">
        <v>15</v>
      </c>
      <c r="K16" s="3">
        <f t="shared" si="4"/>
        <v>0</v>
      </c>
    </row>
    <row r="17" spans="1:11" x14ac:dyDescent="0.3">
      <c r="A17" t="s">
        <v>22</v>
      </c>
      <c r="B17" t="s">
        <v>12</v>
      </c>
      <c r="C17" s="3">
        <f t="shared" si="0"/>
        <v>0</v>
      </c>
      <c r="D17" t="s">
        <v>7</v>
      </c>
      <c r="E17" s="3">
        <f t="shared" si="1"/>
        <v>0</v>
      </c>
      <c r="F17" t="s">
        <v>24</v>
      </c>
      <c r="G17" s="3">
        <f t="shared" si="2"/>
        <v>0</v>
      </c>
      <c r="H17" t="s">
        <v>23</v>
      </c>
      <c r="I17" s="3">
        <f t="shared" si="3"/>
        <v>0</v>
      </c>
      <c r="J17" t="s">
        <v>15</v>
      </c>
      <c r="K17" s="3">
        <f t="shared" si="4"/>
        <v>0</v>
      </c>
    </row>
    <row r="18" spans="1:11" x14ac:dyDescent="0.3">
      <c r="A18" t="s">
        <v>26</v>
      </c>
      <c r="B18" t="s">
        <v>6</v>
      </c>
      <c r="C18" s="3">
        <f t="shared" si="0"/>
        <v>0</v>
      </c>
      <c r="D18" t="s">
        <v>7</v>
      </c>
      <c r="E18" s="3">
        <f t="shared" si="1"/>
        <v>0</v>
      </c>
      <c r="F18" t="s">
        <v>6</v>
      </c>
      <c r="G18" s="3">
        <f t="shared" si="2"/>
        <v>0</v>
      </c>
      <c r="H18" t="s">
        <v>9</v>
      </c>
      <c r="I18" s="3">
        <f t="shared" si="3"/>
        <v>0</v>
      </c>
      <c r="J18" t="s">
        <v>18</v>
      </c>
      <c r="K18" s="3">
        <f t="shared" si="4"/>
        <v>0</v>
      </c>
    </row>
    <row r="20" spans="1:11" x14ac:dyDescent="0.3">
      <c r="C20" t="e">
        <f>ABS(C6-C$5)/(MAX(C$5:C$10)-MIN(C$5:C$10))</f>
        <v>#DIV/0!</v>
      </c>
      <c r="E20" t="e">
        <f>ABS(E6-E$5)/(MAX(E$5:E$10)-MIN(E$5:E$10))</f>
        <v>#DIV/0!</v>
      </c>
      <c r="G20" t="e">
        <f>ABS(G6-G$5)/(MAX(G$5:G$10)-MIN(G$5:G$10))</f>
        <v>#DIV/0!</v>
      </c>
      <c r="I20" t="e">
        <f>ABS(I6-I$5)/(MAX(I$5:I$10)-MIN(I$5:I$10))</f>
        <v>#DIV/0!</v>
      </c>
      <c r="K20" t="e">
        <f>ABS(K6-K$5)/(MAX(K$5:K$10)-MIN(K$5:K$10))</f>
        <v>#DIV/0!</v>
      </c>
    </row>
    <row r="21" spans="1:11" x14ac:dyDescent="0.3">
      <c r="C21" t="e">
        <f t="shared" ref="C21:E24" si="5">ABS(C7-C$5)/(MAX(C$5:C$10)-MIN(C$5:C$10))</f>
        <v>#DIV/0!</v>
      </c>
      <c r="E21" t="e">
        <f t="shared" si="5"/>
        <v>#DIV/0!</v>
      </c>
      <c r="G21" t="e">
        <f t="shared" ref="G21:G24" si="6">ABS(G7-G$5)/(MAX(G$5:G$10)-MIN(G$5:G$10))</f>
        <v>#DIV/0!</v>
      </c>
      <c r="I21" t="e">
        <f t="shared" ref="I21:I24" si="7">ABS(I7-I$5)/(MAX(I$5:I$10)-MIN(I$5:I$10))</f>
        <v>#DIV/0!</v>
      </c>
      <c r="K21" t="e">
        <f t="shared" ref="K21:K24" si="8">ABS(K7-K$5)/(MAX(K$5:K$10)-MIN(K$5:K$10))</f>
        <v>#DIV/0!</v>
      </c>
    </row>
    <row r="22" spans="1:11" x14ac:dyDescent="0.3">
      <c r="C22" t="e">
        <f t="shared" si="5"/>
        <v>#DIV/0!</v>
      </c>
      <c r="E22" t="e">
        <f t="shared" si="5"/>
        <v>#DIV/0!</v>
      </c>
      <c r="G22" t="e">
        <f t="shared" si="6"/>
        <v>#DIV/0!</v>
      </c>
      <c r="I22" t="e">
        <f t="shared" si="7"/>
        <v>#DIV/0!</v>
      </c>
      <c r="K22" t="e">
        <f t="shared" si="8"/>
        <v>#DIV/0!</v>
      </c>
    </row>
    <row r="23" spans="1:11" x14ac:dyDescent="0.3">
      <c r="C23" t="e">
        <f t="shared" si="5"/>
        <v>#DIV/0!</v>
      </c>
      <c r="E23" t="e">
        <f t="shared" si="5"/>
        <v>#DIV/0!</v>
      </c>
      <c r="G23" t="e">
        <f t="shared" si="6"/>
        <v>#DIV/0!</v>
      </c>
      <c r="I23" t="e">
        <f t="shared" si="7"/>
        <v>#DIV/0!</v>
      </c>
      <c r="K23" t="e">
        <f t="shared" si="8"/>
        <v>#DIV/0!</v>
      </c>
    </row>
    <row r="24" spans="1:11" x14ac:dyDescent="0.3">
      <c r="C24" t="e">
        <f t="shared" si="5"/>
        <v>#DIV/0!</v>
      </c>
      <c r="E24" t="e">
        <f t="shared" si="5"/>
        <v>#DIV/0!</v>
      </c>
      <c r="G24" t="e">
        <f t="shared" si="6"/>
        <v>#DIV/0!</v>
      </c>
      <c r="I24" t="e">
        <f t="shared" si="7"/>
        <v>#DIV/0!</v>
      </c>
      <c r="K24" t="e">
        <f t="shared" si="8"/>
        <v>#DIV/0!</v>
      </c>
    </row>
    <row r="26" spans="1:11" x14ac:dyDescent="0.3">
      <c r="B26" s="7" t="s">
        <v>40</v>
      </c>
      <c r="C26" t="e">
        <f>MAX(C20,E20,G20,I20,K20)</f>
        <v>#DIV/0!</v>
      </c>
      <c r="D26" t="e">
        <f>MAX(C26:C30)</f>
        <v>#DIV/0!</v>
      </c>
    </row>
    <row r="27" spans="1:11" x14ac:dyDescent="0.3">
      <c r="C27" t="e">
        <f>MAX(C21,E21,G21,I21,K21)</f>
        <v>#DIV/0!</v>
      </c>
      <c r="D27" t="e">
        <f>MIN(C26:C30)</f>
        <v>#DIV/0!</v>
      </c>
    </row>
    <row r="28" spans="1:11" x14ac:dyDescent="0.3">
      <c r="C28" t="e">
        <f t="shared" ref="C28:C30" si="9">MAX(C22,E22,G22,I22,K22)</f>
        <v>#DIV/0!</v>
      </c>
    </row>
    <row r="29" spans="1:11" x14ac:dyDescent="0.3">
      <c r="C29" t="e">
        <f t="shared" si="9"/>
        <v>#DIV/0!</v>
      </c>
    </row>
    <row r="30" spans="1:11" x14ac:dyDescent="0.3">
      <c r="C30" t="e">
        <f t="shared" si="9"/>
        <v>#DIV/0!</v>
      </c>
    </row>
    <row r="32" spans="1:11" x14ac:dyDescent="0.3">
      <c r="B32" s="7" t="s">
        <v>39</v>
      </c>
      <c r="C32" t="e">
        <f>(C20*C$4)+(E20*E$4)+(G20*G$4)+(I20*I$4)+(K20*K$4)</f>
        <v>#DIV/0!</v>
      </c>
      <c r="D32" t="e">
        <f>MAX(C32:C36)</f>
        <v>#DIV/0!</v>
      </c>
      <c r="F32" t="e">
        <f>(((C32-$D$33)/($D$32-$D$33))*0.5)+(((C26-$D$27)/($D$26-$D$27))*0.5)</f>
        <v>#DIV/0!</v>
      </c>
    </row>
    <row r="33" spans="3:6" x14ac:dyDescent="0.3">
      <c r="C33" t="e">
        <f>(C21*C$4)+(E21*E$4)+(G21*G$4)+(I21*I$4)+(K21*K$4)</f>
        <v>#DIV/0!</v>
      </c>
      <c r="D33" t="e">
        <f>MIN(C32:C36)</f>
        <v>#DIV/0!</v>
      </c>
      <c r="F33" t="e">
        <f>(((C33-$D$33)/($D$32-$D$33))*0.5)+(((C27-$D$27)/($D$26-$D$27))*0.5)</f>
        <v>#DIV/0!</v>
      </c>
    </row>
    <row r="34" spans="3:6" x14ac:dyDescent="0.3">
      <c r="C34" t="e">
        <f>(C22*C$4)+(E22*E$4)+(G22*G$4)+(I22*I$4)+(K22*K$4)</f>
        <v>#DIV/0!</v>
      </c>
      <c r="F34" t="e">
        <f t="shared" ref="F34:F36" si="10">(((C34-$D$33)/($D$32-$D$33))*0.5)+(((C28-$D$27)/($D$26-$D$27))*0.5)</f>
        <v>#DIV/0!</v>
      </c>
    </row>
    <row r="35" spans="3:6" x14ac:dyDescent="0.3">
      <c r="C35" t="e">
        <f>(C23*C$4)+(E23*E$4)+(G23*G$4)+(I23*I$4)+(K23*K$4)</f>
        <v>#DIV/0!</v>
      </c>
      <c r="F35" t="e">
        <f t="shared" si="10"/>
        <v>#DIV/0!</v>
      </c>
    </row>
    <row r="36" spans="3:6" x14ac:dyDescent="0.3">
      <c r="C36" t="e">
        <f>(C24*C$4)+(E24*E$4)+(G24*G$4)+(I24*I$4)+(K24*K$4)</f>
        <v>#DIV/0!</v>
      </c>
      <c r="F36" t="e">
        <f t="shared" si="10"/>
        <v>#DIV/0!</v>
      </c>
    </row>
  </sheetData>
  <mergeCells count="15"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32" sqref="F32:F34"/>
    </sheetView>
  </sheetViews>
  <sheetFormatPr defaultRowHeight="14.4" x14ac:dyDescent="0.3"/>
  <cols>
    <col min="1" max="1" width="19.88671875" customWidth="1"/>
    <col min="2" max="2" width="16.33203125" customWidth="1"/>
    <col min="3" max="3" width="16.109375" customWidth="1"/>
    <col min="4" max="4" width="17.5546875" customWidth="1"/>
    <col min="5" max="6" width="17.88671875" customWidth="1"/>
    <col min="7" max="7" width="17.5546875" customWidth="1"/>
    <col min="8" max="9" width="17.77734375" customWidth="1"/>
    <col min="10" max="10" width="17.44140625" customWidth="1"/>
    <col min="11" max="11" width="17.88671875" customWidth="1"/>
  </cols>
  <sheetData>
    <row r="1" spans="1:11" x14ac:dyDescent="0.3">
      <c r="B1" s="13" t="s">
        <v>0</v>
      </c>
      <c r="C1" s="13"/>
      <c r="D1" s="13" t="s">
        <v>1</v>
      </c>
      <c r="E1" s="13"/>
      <c r="F1" s="13" t="s">
        <v>2</v>
      </c>
      <c r="G1" s="13"/>
      <c r="H1" s="13"/>
      <c r="I1" s="13"/>
      <c r="J1" s="13"/>
      <c r="K1" s="13"/>
    </row>
    <row r="2" spans="1:11" x14ac:dyDescent="0.3">
      <c r="A2" s="1" t="s">
        <v>5</v>
      </c>
      <c r="B2" s="14" t="s">
        <v>12</v>
      </c>
      <c r="C2" s="14"/>
      <c r="D2" s="14" t="s">
        <v>47</v>
      </c>
      <c r="E2" s="14"/>
      <c r="F2" s="14" t="s">
        <v>24</v>
      </c>
      <c r="G2" s="14"/>
      <c r="H2" s="14"/>
      <c r="I2" s="14"/>
      <c r="J2" s="14"/>
      <c r="K2" s="14"/>
    </row>
    <row r="3" spans="1:11" x14ac:dyDescent="0.3">
      <c r="A3" s="1" t="s">
        <v>25</v>
      </c>
      <c r="B3" s="16">
        <v>2</v>
      </c>
      <c r="C3" s="16"/>
      <c r="D3" s="16">
        <v>1</v>
      </c>
      <c r="E3" s="16"/>
      <c r="F3" s="16">
        <v>4</v>
      </c>
      <c r="G3" s="16"/>
      <c r="H3" s="15"/>
      <c r="I3" s="15"/>
      <c r="J3" s="15"/>
      <c r="K3" s="15"/>
    </row>
    <row r="4" spans="1:11" x14ac:dyDescent="0.3">
      <c r="A4" s="1" t="s">
        <v>38</v>
      </c>
      <c r="B4" s="2"/>
      <c r="C4" s="9">
        <v>0.2</v>
      </c>
      <c r="D4" s="2"/>
      <c r="E4" s="9">
        <v>0.5</v>
      </c>
      <c r="F4" s="2"/>
      <c r="G4" s="9">
        <v>0.3</v>
      </c>
      <c r="H4" s="2"/>
      <c r="I4" s="9"/>
      <c r="J4" s="2"/>
      <c r="K4" s="9"/>
    </row>
    <row r="5" spans="1:11" x14ac:dyDescent="0.3">
      <c r="A5" s="1" t="s">
        <v>29</v>
      </c>
      <c r="B5" s="2"/>
      <c r="C5">
        <v>2.5889443059019133</v>
      </c>
      <c r="D5" s="2"/>
      <c r="E5">
        <v>2.3720930232558133</v>
      </c>
      <c r="F5" s="2"/>
      <c r="G5">
        <v>3.7733160621761663</v>
      </c>
      <c r="H5" s="2"/>
      <c r="J5" s="2"/>
      <c r="K5" s="8"/>
    </row>
    <row r="6" spans="1:11" x14ac:dyDescent="0.3">
      <c r="A6" s="3" t="s">
        <v>41</v>
      </c>
      <c r="B6" s="3" t="s">
        <v>12</v>
      </c>
      <c r="C6" s="3">
        <v>2</v>
      </c>
      <c r="D6" s="3" t="s">
        <v>42</v>
      </c>
      <c r="E6" s="3">
        <v>1</v>
      </c>
      <c r="F6" s="3" t="s">
        <v>6</v>
      </c>
      <c r="G6" s="3">
        <v>3</v>
      </c>
      <c r="H6" s="3"/>
      <c r="I6" s="3"/>
      <c r="J6" s="3"/>
      <c r="K6" s="3"/>
    </row>
    <row r="7" spans="1:11" x14ac:dyDescent="0.3">
      <c r="A7" s="11" t="s">
        <v>43</v>
      </c>
      <c r="B7" t="s">
        <v>6</v>
      </c>
      <c r="C7">
        <v>3</v>
      </c>
      <c r="D7" t="s">
        <v>13</v>
      </c>
      <c r="E7">
        <v>2</v>
      </c>
      <c r="F7" t="s">
        <v>24</v>
      </c>
      <c r="G7">
        <v>4</v>
      </c>
    </row>
    <row r="8" spans="1:11" x14ac:dyDescent="0.3">
      <c r="A8" s="11" t="s">
        <v>44</v>
      </c>
      <c r="B8" t="s">
        <v>45</v>
      </c>
      <c r="C8">
        <v>4</v>
      </c>
      <c r="D8" t="s">
        <v>7</v>
      </c>
      <c r="E8">
        <v>3</v>
      </c>
      <c r="F8" t="s">
        <v>46</v>
      </c>
      <c r="G8">
        <v>5</v>
      </c>
    </row>
    <row r="11" spans="1:11" x14ac:dyDescent="0.3">
      <c r="A11" s="7" t="s">
        <v>37</v>
      </c>
    </row>
    <row r="13" spans="1:11" x14ac:dyDescent="0.3">
      <c r="C13" t="e">
        <f>C5/C$11</f>
        <v>#DIV/0!</v>
      </c>
      <c r="E13" t="e">
        <f>E5/E$11</f>
        <v>#DIV/0!</v>
      </c>
      <c r="G13" t="e">
        <f>G5/G$11</f>
        <v>#DIV/0!</v>
      </c>
    </row>
    <row r="14" spans="1:11" x14ac:dyDescent="0.3">
      <c r="A14" s="3" t="s">
        <v>11</v>
      </c>
      <c r="B14" s="3" t="s">
        <v>12</v>
      </c>
      <c r="C14" s="3" t="e">
        <f>C6/C$11</f>
        <v>#DIV/0!</v>
      </c>
      <c r="D14" s="3" t="s">
        <v>27</v>
      </c>
      <c r="E14" s="3" t="e">
        <f>E6/E$11</f>
        <v>#DIV/0!</v>
      </c>
      <c r="F14" s="3" t="s">
        <v>6</v>
      </c>
      <c r="G14" s="3" t="e">
        <f>G6/G$11</f>
        <v>#DIV/0!</v>
      </c>
      <c r="H14" s="3"/>
      <c r="I14" s="3"/>
      <c r="J14" s="3"/>
      <c r="K14" s="3"/>
    </row>
    <row r="15" spans="1:11" x14ac:dyDescent="0.3">
      <c r="A15" t="s">
        <v>16</v>
      </c>
      <c r="B15" t="s">
        <v>6</v>
      </c>
      <c r="C15" s="3" t="e">
        <f t="shared" ref="C15:C18" si="0">C7/C$11</f>
        <v>#DIV/0!</v>
      </c>
      <c r="D15" t="s">
        <v>13</v>
      </c>
      <c r="E15" s="3" t="e">
        <f t="shared" ref="E15:E18" si="1">E7/E$11</f>
        <v>#DIV/0!</v>
      </c>
      <c r="F15" t="s">
        <v>8</v>
      </c>
      <c r="G15" s="3" t="e">
        <f t="shared" ref="G15:G18" si="2">G7/G$11</f>
        <v>#DIV/0!</v>
      </c>
      <c r="I15" s="3"/>
      <c r="K15" s="3"/>
    </row>
    <row r="16" spans="1:11" x14ac:dyDescent="0.3">
      <c r="A16" t="s">
        <v>19</v>
      </c>
      <c r="B16" t="s">
        <v>20</v>
      </c>
      <c r="C16" s="3" t="e">
        <f t="shared" si="0"/>
        <v>#DIV/0!</v>
      </c>
      <c r="D16" t="s">
        <v>7</v>
      </c>
      <c r="E16" s="3" t="e">
        <f t="shared" si="1"/>
        <v>#DIV/0!</v>
      </c>
      <c r="F16" t="s">
        <v>6</v>
      </c>
      <c r="G16" s="3" t="e">
        <f t="shared" si="2"/>
        <v>#DIV/0!</v>
      </c>
      <c r="I16" s="3"/>
      <c r="K16" s="3"/>
    </row>
    <row r="17" spans="1:11" x14ac:dyDescent="0.3">
      <c r="A17" t="s">
        <v>22</v>
      </c>
      <c r="B17" t="s">
        <v>12</v>
      </c>
      <c r="C17" s="3" t="e">
        <f t="shared" si="0"/>
        <v>#DIV/0!</v>
      </c>
      <c r="D17" t="s">
        <v>7</v>
      </c>
      <c r="E17" s="3" t="e">
        <f t="shared" si="1"/>
        <v>#DIV/0!</v>
      </c>
      <c r="F17" t="s">
        <v>24</v>
      </c>
      <c r="G17" s="3" t="e">
        <f t="shared" si="2"/>
        <v>#DIV/0!</v>
      </c>
      <c r="I17" s="3"/>
      <c r="K17" s="3"/>
    </row>
    <row r="18" spans="1:11" x14ac:dyDescent="0.3">
      <c r="A18" t="s">
        <v>26</v>
      </c>
      <c r="B18" t="s">
        <v>6</v>
      </c>
      <c r="C18" s="3" t="e">
        <f t="shared" si="0"/>
        <v>#DIV/0!</v>
      </c>
      <c r="D18" t="s">
        <v>7</v>
      </c>
      <c r="E18" s="3" t="e">
        <f t="shared" si="1"/>
        <v>#DIV/0!</v>
      </c>
      <c r="F18" t="s">
        <v>6</v>
      </c>
      <c r="G18" s="3" t="e">
        <f t="shared" si="2"/>
        <v>#DIV/0!</v>
      </c>
      <c r="I18" s="3"/>
      <c r="K18" s="3"/>
    </row>
    <row r="20" spans="1:11" x14ac:dyDescent="0.3">
      <c r="C20" s="12">
        <f>ABS(C6-C$5)/(MAX(C$5:C$10)-MIN(C$5:C$10))</f>
        <v>0.29447215295095663</v>
      </c>
      <c r="E20">
        <f>ABS(E6-E$5)/(MAX(E$5:E$10)-MIN(E$5:E$10))</f>
        <v>0.68604651162790664</v>
      </c>
      <c r="G20">
        <f>ABS(G6-G$5)/(MAX(G$5:G$10)-MIN(G$5:G$10))</f>
        <v>0.38665803108808317</v>
      </c>
    </row>
    <row r="21" spans="1:11" x14ac:dyDescent="0.3">
      <c r="C21">
        <f t="shared" ref="C21:E22" si="3">ABS(C7-C$5)/(MAX(C$5:C$10)-MIN(C$5:C$10))</f>
        <v>0.20552784704904337</v>
      </c>
      <c r="E21">
        <f t="shared" si="3"/>
        <v>0.18604651162790664</v>
      </c>
      <c r="G21">
        <f t="shared" ref="G21:G22" si="4">ABS(G7-G$5)/(MAX(G$5:G$10)-MIN(G$5:G$10))</f>
        <v>0.11334196891191683</v>
      </c>
    </row>
    <row r="22" spans="1:11" x14ac:dyDescent="0.3">
      <c r="C22">
        <f t="shared" si="3"/>
        <v>0.70552784704904337</v>
      </c>
      <c r="E22">
        <f t="shared" si="3"/>
        <v>0.31395348837209336</v>
      </c>
      <c r="G22">
        <f t="shared" si="4"/>
        <v>0.61334196891191683</v>
      </c>
    </row>
    <row r="26" spans="1:11" x14ac:dyDescent="0.3">
      <c r="B26" s="7" t="s">
        <v>40</v>
      </c>
      <c r="C26">
        <f>MAX(C20,E20,G20,I20,K20)</f>
        <v>0.68604651162790664</v>
      </c>
      <c r="D26">
        <f>MAX(C26:C30)</f>
        <v>0.70552784704904337</v>
      </c>
    </row>
    <row r="27" spans="1:11" x14ac:dyDescent="0.3">
      <c r="C27">
        <f>MAX(C21,E21,G21,I21,K21)</f>
        <v>0.20552784704904337</v>
      </c>
      <c r="D27">
        <f>MIN(C26:C30)</f>
        <v>0</v>
      </c>
    </row>
    <row r="28" spans="1:11" x14ac:dyDescent="0.3">
      <c r="C28">
        <f t="shared" ref="C28:C30" si="5">MAX(C22,E22,G22,I22,K22)</f>
        <v>0.70552784704904337</v>
      </c>
    </row>
    <row r="29" spans="1:11" x14ac:dyDescent="0.3">
      <c r="C29">
        <f t="shared" si="5"/>
        <v>0</v>
      </c>
    </row>
    <row r="30" spans="1:11" x14ac:dyDescent="0.3">
      <c r="C30">
        <f t="shared" si="5"/>
        <v>0</v>
      </c>
    </row>
    <row r="32" spans="1:11" x14ac:dyDescent="0.3">
      <c r="B32" s="7" t="s">
        <v>39</v>
      </c>
      <c r="C32">
        <f>(C20*C$4)+(E20*E$4)+(G20*G$4)+(I20*I$4)+(K20*K$4)</f>
        <v>0.5179150957305696</v>
      </c>
      <c r="D32">
        <f>MAX(C32:C36)</f>
        <v>0.5179150957305696</v>
      </c>
      <c r="F32">
        <f>(((C32-$D$33)/($D$32-$D$33))*0.5)+(((C26-$D$27)/($D$26-$D$27))*0.5)</f>
        <v>0.9861937870329146</v>
      </c>
    </row>
    <row r="33" spans="3:6" x14ac:dyDescent="0.3">
      <c r="C33">
        <f>(C21*C$4)+(E21*E$4)+(G21*G$4)+(I21*I$4)+(K21*K$4)</f>
        <v>0.16813141589733704</v>
      </c>
      <c r="D33">
        <f>MIN(C32:C36)</f>
        <v>0</v>
      </c>
      <c r="F33">
        <f>(((C33-$D$33)/($D$32-$D$33))*0.5)+(((C27-$D$27)/($D$26-$D$27))*0.5)</f>
        <v>0.30797099184086668</v>
      </c>
    </row>
    <row r="34" spans="3:6" x14ac:dyDescent="0.3">
      <c r="C34">
        <f>(C22*C$4)+(E22*E$4)+(G22*G$4)+(I22*I$4)+(K22*K$4)</f>
        <v>0.4820849042694304</v>
      </c>
      <c r="F34">
        <f t="shared" ref="F34:F36" si="6">(((C34-$D$33)/($D$32-$D$33))*0.5)+(((C28-$D$27)/($D$26-$D$27))*0.5)</f>
        <v>0.96540920340369962</v>
      </c>
    </row>
    <row r="35" spans="3:6" x14ac:dyDescent="0.3">
      <c r="C35">
        <f>(C23*C$4)+(E23*E$4)+(G23*G$4)+(I23*I$4)+(K23*K$4)</f>
        <v>0</v>
      </c>
      <c r="F35">
        <f t="shared" si="6"/>
        <v>0</v>
      </c>
    </row>
    <row r="36" spans="3:6" x14ac:dyDescent="0.3">
      <c r="C36">
        <f>(C24*C$4)+(E24*E$4)+(G24*G$4)+(I24*I$4)+(K24*K$4)</f>
        <v>0</v>
      </c>
      <c r="F36">
        <f t="shared" si="6"/>
        <v>0</v>
      </c>
    </row>
  </sheetData>
  <mergeCells count="15"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9" workbookViewId="0">
      <selection activeCell="F32" sqref="F32"/>
    </sheetView>
  </sheetViews>
  <sheetFormatPr defaultRowHeight="14.4" x14ac:dyDescent="0.3"/>
  <cols>
    <col min="1" max="1" width="19.109375" customWidth="1"/>
    <col min="2" max="2" width="19.88671875" customWidth="1"/>
    <col min="3" max="3" width="17.88671875" customWidth="1"/>
    <col min="4" max="4" width="17.5546875" customWidth="1"/>
    <col min="5" max="5" width="17.88671875" customWidth="1"/>
    <col min="6" max="6" width="17.5546875" customWidth="1"/>
    <col min="7" max="7" width="17.77734375" customWidth="1"/>
    <col min="8" max="8" width="17.5546875" customWidth="1"/>
    <col min="9" max="9" width="17.88671875" customWidth="1"/>
    <col min="10" max="11" width="17.6640625" customWidth="1"/>
  </cols>
  <sheetData>
    <row r="1" spans="1:11" x14ac:dyDescent="0.3">
      <c r="B1" s="13" t="s">
        <v>0</v>
      </c>
      <c r="C1" s="13"/>
      <c r="D1" s="13" t="s">
        <v>1</v>
      </c>
      <c r="E1" s="13"/>
      <c r="F1" s="13" t="s">
        <v>2</v>
      </c>
      <c r="G1" s="13"/>
      <c r="H1" s="13" t="s">
        <v>3</v>
      </c>
      <c r="I1" s="13"/>
      <c r="J1" s="13"/>
      <c r="K1" s="13"/>
    </row>
    <row r="2" spans="1:11" x14ac:dyDescent="0.3">
      <c r="A2" s="1" t="s">
        <v>5</v>
      </c>
      <c r="B2" s="14" t="s">
        <v>6</v>
      </c>
      <c r="C2" s="14"/>
      <c r="D2" s="14" t="s">
        <v>7</v>
      </c>
      <c r="E2" s="14"/>
      <c r="F2" s="14" t="s">
        <v>8</v>
      </c>
      <c r="G2" s="14"/>
      <c r="H2" s="14" t="s">
        <v>21</v>
      </c>
      <c r="I2" s="14"/>
      <c r="J2" s="14"/>
      <c r="K2" s="14"/>
    </row>
    <row r="3" spans="1:11" x14ac:dyDescent="0.3">
      <c r="A3" s="1" t="s">
        <v>25</v>
      </c>
      <c r="B3" s="16">
        <v>3</v>
      </c>
      <c r="C3" s="16"/>
      <c r="D3" s="16">
        <v>3</v>
      </c>
      <c r="E3" s="16"/>
      <c r="F3" s="16">
        <v>2</v>
      </c>
      <c r="G3" s="16"/>
      <c r="H3" s="15">
        <v>1</v>
      </c>
      <c r="I3" s="15"/>
      <c r="J3" s="15"/>
      <c r="K3" s="15"/>
    </row>
    <row r="4" spans="1:11" x14ac:dyDescent="0.3">
      <c r="A4" s="1" t="s">
        <v>38</v>
      </c>
      <c r="B4" s="2"/>
      <c r="C4" s="9">
        <v>0.35</v>
      </c>
      <c r="D4" s="2"/>
      <c r="E4" s="9">
        <v>0.25</v>
      </c>
      <c r="F4" s="2"/>
      <c r="G4" s="9">
        <v>0.3</v>
      </c>
      <c r="H4" s="2"/>
      <c r="I4" s="9">
        <v>0.1</v>
      </c>
      <c r="J4" s="2"/>
      <c r="K4" s="9"/>
    </row>
    <row r="5" spans="1:11" x14ac:dyDescent="0.3">
      <c r="A5" s="1" t="s">
        <v>29</v>
      </c>
      <c r="B5" s="2"/>
      <c r="C5">
        <v>3.4093931837073996</v>
      </c>
      <c r="D5" s="2"/>
      <c r="E5">
        <v>2.26356589147287</v>
      </c>
      <c r="F5" s="2"/>
      <c r="G5">
        <v>2.5272020725388598</v>
      </c>
      <c r="H5" s="2"/>
      <c r="I5">
        <v>1.9796806966618299</v>
      </c>
      <c r="J5" s="2"/>
      <c r="K5" s="8"/>
    </row>
    <row r="6" spans="1:11" x14ac:dyDescent="0.3">
      <c r="A6" s="3" t="s">
        <v>28</v>
      </c>
      <c r="B6" s="3" t="s">
        <v>12</v>
      </c>
      <c r="C6" s="3">
        <v>2</v>
      </c>
      <c r="D6" s="3" t="s">
        <v>13</v>
      </c>
      <c r="E6" s="3">
        <v>2</v>
      </c>
      <c r="F6" s="3" t="s">
        <v>6</v>
      </c>
      <c r="G6" s="3">
        <v>3</v>
      </c>
      <c r="H6" s="3" t="s">
        <v>17</v>
      </c>
      <c r="I6" s="3">
        <v>3</v>
      </c>
      <c r="J6" s="3"/>
      <c r="K6" s="3"/>
    </row>
    <row r="7" spans="1:11" x14ac:dyDescent="0.3">
      <c r="A7" s="11" t="s">
        <v>48</v>
      </c>
      <c r="B7" t="s">
        <v>6</v>
      </c>
      <c r="C7">
        <v>3</v>
      </c>
      <c r="D7" t="s">
        <v>7</v>
      </c>
      <c r="E7">
        <v>3</v>
      </c>
      <c r="F7" t="s">
        <v>8</v>
      </c>
      <c r="G7">
        <v>2</v>
      </c>
      <c r="H7" t="s">
        <v>17</v>
      </c>
      <c r="I7">
        <v>3</v>
      </c>
    </row>
    <row r="8" spans="1:11" x14ac:dyDescent="0.3">
      <c r="A8" s="11" t="s">
        <v>49</v>
      </c>
      <c r="B8" t="s">
        <v>12</v>
      </c>
      <c r="C8">
        <v>2</v>
      </c>
      <c r="D8" t="s">
        <v>51</v>
      </c>
      <c r="E8">
        <v>1</v>
      </c>
      <c r="F8" t="s">
        <v>46</v>
      </c>
      <c r="G8">
        <v>5</v>
      </c>
      <c r="H8" t="s">
        <v>21</v>
      </c>
      <c r="I8">
        <v>1</v>
      </c>
    </row>
    <row r="9" spans="1:11" x14ac:dyDescent="0.3">
      <c r="A9" s="11" t="s">
        <v>50</v>
      </c>
      <c r="B9" t="s">
        <v>45</v>
      </c>
      <c r="C9">
        <v>4</v>
      </c>
      <c r="D9" t="s">
        <v>7</v>
      </c>
      <c r="E9">
        <v>3</v>
      </c>
      <c r="F9" t="s">
        <v>6</v>
      </c>
      <c r="G9">
        <v>3</v>
      </c>
      <c r="H9" t="s">
        <v>9</v>
      </c>
      <c r="I9">
        <v>2</v>
      </c>
    </row>
    <row r="10" spans="1:11" x14ac:dyDescent="0.3">
      <c r="A10" s="11" t="s">
        <v>16</v>
      </c>
      <c r="B10" t="s">
        <v>6</v>
      </c>
      <c r="C10">
        <v>3</v>
      </c>
      <c r="D10" t="s">
        <v>13</v>
      </c>
      <c r="E10">
        <v>2</v>
      </c>
      <c r="F10" t="s">
        <v>8</v>
      </c>
      <c r="G10">
        <v>2</v>
      </c>
      <c r="H10" t="s">
        <v>17</v>
      </c>
      <c r="I10">
        <v>3</v>
      </c>
    </row>
    <row r="11" spans="1:11" x14ac:dyDescent="0.3">
      <c r="A11" s="7" t="s">
        <v>37</v>
      </c>
      <c r="C11">
        <v>5</v>
      </c>
      <c r="E11">
        <v>3</v>
      </c>
      <c r="G11">
        <v>5</v>
      </c>
      <c r="I11">
        <v>3</v>
      </c>
    </row>
    <row r="13" spans="1:11" x14ac:dyDescent="0.3">
      <c r="C13">
        <f>C5/C$11</f>
        <v>0.68187863674147997</v>
      </c>
      <c r="E13">
        <f>E5/E$11</f>
        <v>0.75452196382429004</v>
      </c>
      <c r="G13">
        <f>G5/G$11</f>
        <v>0.505440414507772</v>
      </c>
      <c r="I13">
        <f>I5/I$11</f>
        <v>0.6598935655539433</v>
      </c>
    </row>
    <row r="14" spans="1:11" x14ac:dyDescent="0.3">
      <c r="A14" s="3" t="s">
        <v>11</v>
      </c>
      <c r="B14" s="3" t="s">
        <v>12</v>
      </c>
      <c r="C14" s="3">
        <f>C6/C$11</f>
        <v>0.4</v>
      </c>
      <c r="D14" s="3" t="s">
        <v>27</v>
      </c>
      <c r="E14" s="3">
        <f>E6/E$11</f>
        <v>0.66666666666666663</v>
      </c>
      <c r="F14" s="3" t="s">
        <v>6</v>
      </c>
      <c r="G14" s="3">
        <f>G6/G$11</f>
        <v>0.6</v>
      </c>
      <c r="H14" s="3" t="s">
        <v>14</v>
      </c>
      <c r="I14" s="3">
        <f>I6/I$11</f>
        <v>1</v>
      </c>
      <c r="J14" s="3"/>
      <c r="K14" s="3"/>
    </row>
    <row r="15" spans="1:11" x14ac:dyDescent="0.3">
      <c r="A15" t="s">
        <v>16</v>
      </c>
      <c r="B15" t="s">
        <v>6</v>
      </c>
      <c r="C15" s="3">
        <f>C7/C$11</f>
        <v>0.6</v>
      </c>
      <c r="D15" t="s">
        <v>13</v>
      </c>
      <c r="E15" s="3">
        <f>E7/E$11</f>
        <v>1</v>
      </c>
      <c r="F15" t="s">
        <v>8</v>
      </c>
      <c r="G15" s="3">
        <f>G7/G$11</f>
        <v>0.4</v>
      </c>
      <c r="H15" t="s">
        <v>17</v>
      </c>
      <c r="I15" s="3">
        <f>I7/I$11</f>
        <v>1</v>
      </c>
      <c r="K15" s="3"/>
    </row>
    <row r="16" spans="1:11" x14ac:dyDescent="0.3">
      <c r="A16" t="s">
        <v>19</v>
      </c>
      <c r="B16" t="s">
        <v>20</v>
      </c>
      <c r="C16" s="3">
        <f>C8/C$11</f>
        <v>0.4</v>
      </c>
      <c r="D16" t="s">
        <v>7</v>
      </c>
      <c r="E16" s="3">
        <f>E8/E$11</f>
        <v>0.33333333333333331</v>
      </c>
      <c r="F16" t="s">
        <v>6</v>
      </c>
      <c r="G16" s="3">
        <f>G8/G$11</f>
        <v>1</v>
      </c>
      <c r="H16" t="s">
        <v>21</v>
      </c>
      <c r="I16" s="3">
        <f>I8/I$11</f>
        <v>0.33333333333333331</v>
      </c>
      <c r="K16" s="3"/>
    </row>
    <row r="17" spans="1:11" x14ac:dyDescent="0.3">
      <c r="A17" t="s">
        <v>22</v>
      </c>
      <c r="B17" t="s">
        <v>12</v>
      </c>
      <c r="C17" s="3">
        <f>C9/C$11</f>
        <v>0.8</v>
      </c>
      <c r="D17" t="s">
        <v>7</v>
      </c>
      <c r="E17" s="3">
        <f>E9/E$11</f>
        <v>1</v>
      </c>
      <c r="F17" t="s">
        <v>24</v>
      </c>
      <c r="G17" s="3">
        <f>G9/G$11</f>
        <v>0.6</v>
      </c>
      <c r="H17" t="s">
        <v>23</v>
      </c>
      <c r="I17" s="3">
        <f>I9/I$11</f>
        <v>0.66666666666666663</v>
      </c>
      <c r="K17" s="3"/>
    </row>
    <row r="18" spans="1:11" x14ac:dyDescent="0.3">
      <c r="A18" t="s">
        <v>26</v>
      </c>
      <c r="B18" t="s">
        <v>6</v>
      </c>
      <c r="C18" s="3" t="e">
        <f>#REF!/C$11</f>
        <v>#REF!</v>
      </c>
      <c r="D18" t="s">
        <v>7</v>
      </c>
      <c r="E18" s="3" t="e">
        <f>#REF!/E$11</f>
        <v>#REF!</v>
      </c>
      <c r="F18" t="s">
        <v>6</v>
      </c>
      <c r="G18" s="3" t="e">
        <f>#REF!/G$11</f>
        <v>#REF!</v>
      </c>
      <c r="H18" t="s">
        <v>9</v>
      </c>
      <c r="I18" s="3" t="e">
        <f>#REF!/I$11</f>
        <v>#REF!</v>
      </c>
      <c r="K18" s="3"/>
    </row>
    <row r="20" spans="1:11" x14ac:dyDescent="0.3">
      <c r="C20">
        <f>ABS(C6-C$5)/(MAX(C$5:C$10)-MIN(C$5:C$10))</f>
        <v>0.70469659185369982</v>
      </c>
      <c r="E20">
        <f>ABS(E6-E$5)/(MAX(E$5:E$10)-MIN(E$5:E$10))</f>
        <v>0.13178294573643501</v>
      </c>
      <c r="G20">
        <f>ABS(G6-G$5)/(MAX(G$5:G$10)-MIN(G$5:G$10))</f>
        <v>0.15759930915371342</v>
      </c>
      <c r="I20">
        <f>ABS(I6-I$5)/(MAX(I$5:I$10)-MIN(I$5:I$10))</f>
        <v>0.51015965166908506</v>
      </c>
    </row>
    <row r="21" spans="1:11" x14ac:dyDescent="0.3">
      <c r="C21">
        <f>ABS(C7-C$5)/(MAX(C$5:C$10)-MIN(C$5:C$10))</f>
        <v>0.20469659185369982</v>
      </c>
      <c r="E21">
        <f>ABS(E7-E$5)/(MAX(E$5:E$10)-MIN(E$5:E$10))</f>
        <v>0.36821705426356499</v>
      </c>
      <c r="G21">
        <f>ABS(G7-G$5)/(MAX(G$5:G$10)-MIN(G$5:G$10))</f>
        <v>0.17573402417961992</v>
      </c>
      <c r="I21">
        <f>ABS(I7-I$5)/(MAX(I$5:I$10)-MIN(I$5:I$10))</f>
        <v>0.51015965166908506</v>
      </c>
    </row>
    <row r="22" spans="1:11" x14ac:dyDescent="0.3">
      <c r="C22">
        <f>ABS(C8-C$5)/(MAX(C$5:C$10)-MIN(C$5:C$10))</f>
        <v>0.70469659185369982</v>
      </c>
      <c r="E22">
        <f>ABS(E8-E$5)/(MAX(E$5:E$10)-MIN(E$5:E$10))</f>
        <v>0.63178294573643501</v>
      </c>
      <c r="G22">
        <f>ABS(G8-G$5)/(MAX(G$5:G$10)-MIN(G$5:G$10))</f>
        <v>0.82426597582038008</v>
      </c>
      <c r="I22">
        <f>ABS(I8-I$5)/(MAX(I$5:I$10)-MIN(I$5:I$10))</f>
        <v>0.48984034833091494</v>
      </c>
    </row>
    <row r="23" spans="1:11" x14ac:dyDescent="0.3">
      <c r="C23">
        <f>ABS(C9-C$5)/(MAX(C$5:C$10)-MIN(C$5:C$10))</f>
        <v>0.29530340814630018</v>
      </c>
      <c r="E23">
        <f>ABS(E9-E$5)/(MAX(E$5:E$10)-MIN(E$5:E$10))</f>
        <v>0.36821705426356499</v>
      </c>
      <c r="G23">
        <f>ABS(G9-G$5)/(MAX(G$5:G$10)-MIN(G$5:G$10))</f>
        <v>0.15759930915371342</v>
      </c>
      <c r="I23">
        <f>ABS(I9-I$5)/(MAX(I$5:I$10)-MIN(I$5:I$10))</f>
        <v>1.0159651669085057E-2</v>
      </c>
    </row>
    <row r="24" spans="1:11" x14ac:dyDescent="0.3">
      <c r="C24">
        <f>ABS(C10-C$5)/(MAX(C$5:C$10)-MIN(C$5:C$10))</f>
        <v>0.20469659185369982</v>
      </c>
      <c r="E24">
        <f>ABS(E10-E$5)/(MAX(E$5:E$10)-MIN(E$5:E$10))</f>
        <v>0.13178294573643501</v>
      </c>
      <c r="G24">
        <f>ABS(G10-G$5)/(MAX(G$5:G$10)-MIN(G$5:G$10))</f>
        <v>0.17573402417961992</v>
      </c>
      <c r="I24">
        <f>ABS(I10-I$5)/(MAX(I$5:I$10)-MIN(I$5:I$10))</f>
        <v>0.51015965166908506</v>
      </c>
    </row>
    <row r="26" spans="1:11" x14ac:dyDescent="0.3">
      <c r="B26" s="7" t="s">
        <v>40</v>
      </c>
      <c r="C26">
        <f>MAX(C20,E20,G20,I20,K20)</f>
        <v>0.70469659185369982</v>
      </c>
      <c r="D26">
        <f>MAX(C26:C30)</f>
        <v>0.82426597582038008</v>
      </c>
    </row>
    <row r="27" spans="1:11" x14ac:dyDescent="0.3">
      <c r="C27">
        <f>MAX(C21,E21,G21,I21,K21)</f>
        <v>0.51015965166908506</v>
      </c>
      <c r="D27">
        <f>MIN(C26:C30)</f>
        <v>0.36821705426356499</v>
      </c>
    </row>
    <row r="28" spans="1:11" x14ac:dyDescent="0.3">
      <c r="C28">
        <f t="shared" ref="C28:C30" si="0">MAX(C22,E22,G22,I22,K22)</f>
        <v>0.82426597582038008</v>
      </c>
    </row>
    <row r="29" spans="1:11" x14ac:dyDescent="0.3">
      <c r="C29">
        <f t="shared" si="0"/>
        <v>0.36821705426356499</v>
      </c>
    </row>
    <row r="30" spans="1:11" x14ac:dyDescent="0.3">
      <c r="C30">
        <f t="shared" si="0"/>
        <v>0.51015965166908506</v>
      </c>
    </row>
    <row r="32" spans="1:11" x14ac:dyDescent="0.3">
      <c r="B32" s="7" t="s">
        <v>39</v>
      </c>
      <c r="C32">
        <f>(C20*C$4)+(E20*E$4)+(G20*G$4)+(I20*I$4)+(K20*K$4)</f>
        <v>0.37788530149592625</v>
      </c>
      <c r="D32">
        <f>MAX(C32:C36)</f>
        <v>0.70085337116210922</v>
      </c>
      <c r="F32">
        <f>(((C32-$D$33)/($D$32-$D$33))*0.5)+(((C26-$D$27)/($D$26-$D$27))*0.5)</f>
        <v>0.54103932899766782</v>
      </c>
    </row>
    <row r="33" spans="3:6" x14ac:dyDescent="0.3">
      <c r="C33">
        <f>(C21*C$4)+(E21*E$4)+(G21*G$4)+(I21*I$4)+(K21*K$4)</f>
        <v>0.2674342431354807</v>
      </c>
      <c r="D33">
        <f>MIN(C32:C36)</f>
        <v>0.20832571600369817</v>
      </c>
      <c r="F33">
        <f>(((C33-$D$33)/($D$32-$D$33))*0.5)+(((C27-$D$27)/($D$26-$D$27))*0.5)</f>
        <v>0.2156274046967247</v>
      </c>
    </row>
    <row r="34" spans="3:6" x14ac:dyDescent="0.3">
      <c r="C34">
        <f>(C22*C$4)+(E22*E$4)+(G22*G$4)+(I22*I$4)+(K22*K$4)</f>
        <v>0.70085337116210922</v>
      </c>
      <c r="F34">
        <f t="shared" ref="F34:F36" si="1">(((C34-$D$33)/($D$32-$D$33))*0.5)+(((C28-$D$27)/($D$26-$D$27))*0.5)</f>
        <v>1</v>
      </c>
    </row>
    <row r="35" spans="3:6" x14ac:dyDescent="0.3">
      <c r="C35">
        <f>(C23*C$4)+(E23*E$4)+(G23*G$4)+(I23*I$4)+(K23*K$4)</f>
        <v>0.24370621433011883</v>
      </c>
      <c r="F35">
        <f t="shared" si="1"/>
        <v>3.5917270792683982E-2</v>
      </c>
    </row>
    <row r="36" spans="3:6" x14ac:dyDescent="0.3">
      <c r="C36">
        <f>(C24*C$4)+(E24*E$4)+(G24*G$4)+(I24*I$4)+(K24*K$4)</f>
        <v>0.20832571600369817</v>
      </c>
      <c r="F36">
        <f t="shared" si="1"/>
        <v>0.15562211716340688</v>
      </c>
    </row>
  </sheetData>
  <mergeCells count="15"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B3:C3"/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workbookViewId="0">
      <selection activeCell="W22" sqref="W22"/>
    </sheetView>
  </sheetViews>
  <sheetFormatPr defaultRowHeight="14.4" x14ac:dyDescent="0.3"/>
  <sheetData>
    <row r="1" spans="1:29" x14ac:dyDescent="0.3">
      <c r="A1" s="13" t="s">
        <v>30</v>
      </c>
      <c r="B1" s="13"/>
      <c r="C1" s="13"/>
      <c r="D1" s="13"/>
      <c r="E1" s="13"/>
      <c r="G1" s="13" t="s">
        <v>1</v>
      </c>
      <c r="H1" s="13"/>
      <c r="I1" s="13"/>
      <c r="J1" s="13"/>
      <c r="K1" s="13"/>
      <c r="M1" s="13" t="s">
        <v>2</v>
      </c>
      <c r="N1" s="13"/>
      <c r="O1" s="13"/>
      <c r="P1" s="13"/>
      <c r="Q1" s="13"/>
      <c r="S1" s="13" t="s">
        <v>3</v>
      </c>
      <c r="T1" s="13"/>
      <c r="U1" s="13"/>
      <c r="V1" s="13"/>
      <c r="W1" s="13"/>
      <c r="Y1" s="13" t="s">
        <v>4</v>
      </c>
      <c r="Z1" s="13"/>
      <c r="AA1" s="13"/>
      <c r="AB1" s="13"/>
      <c r="AC1" s="13"/>
    </row>
    <row r="2" spans="1:29" x14ac:dyDescent="0.3">
      <c r="A2" s="4" t="s">
        <v>32</v>
      </c>
      <c r="B2" s="13" t="s">
        <v>31</v>
      </c>
      <c r="C2" s="13"/>
      <c r="D2" s="13"/>
      <c r="E2" s="13"/>
      <c r="G2" s="4" t="s">
        <v>32</v>
      </c>
      <c r="H2" s="13" t="s">
        <v>31</v>
      </c>
      <c r="I2" s="13"/>
      <c r="J2" s="13"/>
      <c r="K2" s="13"/>
      <c r="M2" s="4" t="s">
        <v>32</v>
      </c>
      <c r="N2" s="13" t="s">
        <v>31</v>
      </c>
      <c r="O2" s="13"/>
      <c r="P2" s="13"/>
      <c r="Q2" s="13"/>
      <c r="S2" s="4" t="s">
        <v>32</v>
      </c>
      <c r="T2" s="13" t="s">
        <v>31</v>
      </c>
      <c r="U2" s="13"/>
      <c r="V2" s="13"/>
      <c r="W2" s="13"/>
      <c r="Y2" s="4" t="s">
        <v>32</v>
      </c>
      <c r="Z2" s="13" t="s">
        <v>31</v>
      </c>
      <c r="AA2" s="13"/>
      <c r="AB2" s="13"/>
      <c r="AC2" s="13"/>
    </row>
    <row r="3" spans="1:29" x14ac:dyDescent="0.3">
      <c r="A3" s="4"/>
      <c r="B3" s="4" t="s">
        <v>33</v>
      </c>
      <c r="C3" s="4" t="s">
        <v>34</v>
      </c>
      <c r="D3" s="4" t="s">
        <v>35</v>
      </c>
      <c r="E3" s="4" t="s">
        <v>36</v>
      </c>
      <c r="G3" s="4"/>
      <c r="H3" s="4" t="s">
        <v>33</v>
      </c>
      <c r="I3" s="4" t="s">
        <v>34</v>
      </c>
      <c r="J3" s="4" t="s">
        <v>35</v>
      </c>
      <c r="K3" s="4" t="s">
        <v>36</v>
      </c>
      <c r="M3" s="4"/>
      <c r="N3" s="4" t="s">
        <v>33</v>
      </c>
      <c r="O3" s="4" t="s">
        <v>34</v>
      </c>
      <c r="P3" s="4" t="s">
        <v>35</v>
      </c>
      <c r="Q3" s="4" t="s">
        <v>36</v>
      </c>
      <c r="S3" s="4"/>
      <c r="T3" s="4" t="s">
        <v>33</v>
      </c>
      <c r="U3" s="4" t="s">
        <v>34</v>
      </c>
      <c r="V3" s="4" t="s">
        <v>35</v>
      </c>
      <c r="W3" s="4" t="s">
        <v>36</v>
      </c>
      <c r="Y3" s="4"/>
      <c r="Z3" s="4" t="s">
        <v>33</v>
      </c>
      <c r="AA3" s="4" t="s">
        <v>34</v>
      </c>
      <c r="AB3" s="4" t="s">
        <v>35</v>
      </c>
      <c r="AC3" s="4" t="s">
        <v>36</v>
      </c>
    </row>
    <row r="4" spans="1:29" x14ac:dyDescent="0.3">
      <c r="A4" s="5">
        <v>1</v>
      </c>
      <c r="B4" s="5">
        <v>1</v>
      </c>
      <c r="C4" s="5">
        <v>2.4546835443037902</v>
      </c>
      <c r="D4" s="5">
        <v>4</v>
      </c>
      <c r="E4" s="5">
        <f>(SUM(B4:D4))/3</f>
        <v>2.4848945147679302</v>
      </c>
      <c r="G4" s="5">
        <v>1</v>
      </c>
      <c r="H4" s="5">
        <v>2</v>
      </c>
      <c r="I4" s="5">
        <v>2.1162790697674398</v>
      </c>
      <c r="J4" s="5">
        <v>3</v>
      </c>
      <c r="K4" s="5">
        <v>2.23906976744186</v>
      </c>
      <c r="M4" s="5">
        <v>1</v>
      </c>
      <c r="N4" s="5">
        <v>1</v>
      </c>
      <c r="O4" s="5">
        <v>2.2124352331606199</v>
      </c>
      <c r="P4" s="5">
        <v>3</v>
      </c>
      <c r="Q4" s="5">
        <v>2.1444559585492202</v>
      </c>
      <c r="S4" s="5">
        <v>1</v>
      </c>
      <c r="T4" s="5">
        <v>1</v>
      </c>
      <c r="U4" s="5">
        <v>1.9390420899854901</v>
      </c>
      <c r="V4" s="5">
        <v>3</v>
      </c>
      <c r="W4" s="5">
        <v>1.95854862119013</v>
      </c>
      <c r="Y4" s="5">
        <v>1</v>
      </c>
      <c r="Z4" s="5">
        <v>1</v>
      </c>
      <c r="AA4" s="5">
        <v>1.75572519083969</v>
      </c>
      <c r="AB4" s="5">
        <v>3</v>
      </c>
      <c r="AC4" s="5">
        <v>1.8338931297709899</v>
      </c>
    </row>
    <row r="5" spans="1:29" x14ac:dyDescent="0.3">
      <c r="A5" s="5">
        <v>2</v>
      </c>
      <c r="B5" s="5">
        <v>1</v>
      </c>
      <c r="C5" s="5">
        <v>2.70683544303798</v>
      </c>
      <c r="D5" s="5">
        <v>4</v>
      </c>
      <c r="E5" s="5">
        <v>2.6406481012658198</v>
      </c>
      <c r="G5" s="5">
        <v>2</v>
      </c>
      <c r="H5" s="5">
        <v>2</v>
      </c>
      <c r="I5" s="5">
        <v>2.4534883720930201</v>
      </c>
      <c r="J5" s="5">
        <v>3</v>
      </c>
      <c r="K5" s="5">
        <v>2.4683720930232602</v>
      </c>
      <c r="M5" s="5">
        <v>2</v>
      </c>
      <c r="N5" s="5">
        <v>1</v>
      </c>
      <c r="O5" s="5">
        <v>2.5816062176165802</v>
      </c>
      <c r="P5" s="5">
        <v>4</v>
      </c>
      <c r="Q5" s="5">
        <v>2.5554922279792698</v>
      </c>
      <c r="S5" s="5">
        <v>2</v>
      </c>
      <c r="T5" s="5">
        <v>1</v>
      </c>
      <c r="U5" s="5">
        <v>2.2089985486211901</v>
      </c>
      <c r="V5" s="5">
        <v>3</v>
      </c>
      <c r="W5" s="5">
        <v>2.1421190130624099</v>
      </c>
      <c r="Y5" s="5">
        <v>2</v>
      </c>
      <c r="Z5" s="5">
        <v>2</v>
      </c>
      <c r="AA5" s="5">
        <v>2.1183206106870198</v>
      </c>
      <c r="AB5" s="5">
        <v>3</v>
      </c>
      <c r="AC5" s="5">
        <v>2.2404580152671798</v>
      </c>
    </row>
    <row r="6" spans="1:29" x14ac:dyDescent="0.3">
      <c r="A6" s="5">
        <v>3</v>
      </c>
      <c r="B6" s="5">
        <v>3</v>
      </c>
      <c r="C6" s="5">
        <v>3.1009282700421998</v>
      </c>
      <c r="D6" s="5">
        <v>4</v>
      </c>
      <c r="E6" s="5">
        <v>3.2286312236286898</v>
      </c>
      <c r="G6" s="5">
        <v>3</v>
      </c>
      <c r="H6" s="5">
        <v>1</v>
      </c>
      <c r="I6" s="5">
        <v>2.7906976744186101</v>
      </c>
      <c r="J6" s="5">
        <v>3</v>
      </c>
      <c r="K6" s="5">
        <v>2.53767441860465</v>
      </c>
      <c r="M6" s="5">
        <v>3</v>
      </c>
      <c r="N6" s="5">
        <v>2</v>
      </c>
      <c r="O6" s="5">
        <v>2.95077720207254</v>
      </c>
      <c r="P6" s="5">
        <v>4</v>
      </c>
      <c r="Q6" s="5">
        <v>2.96652849740933</v>
      </c>
      <c r="S6" s="5">
        <v>3</v>
      </c>
      <c r="T6" s="5">
        <v>1</v>
      </c>
      <c r="U6" s="5">
        <v>2.4789550072568902</v>
      </c>
      <c r="V6" s="5">
        <v>3</v>
      </c>
      <c r="W6" s="5">
        <v>2.3256894049346899</v>
      </c>
      <c r="Y6" s="5">
        <v>3</v>
      </c>
      <c r="Z6" s="5">
        <v>1</v>
      </c>
      <c r="AA6" s="5">
        <v>2.4809160305343498</v>
      </c>
      <c r="AB6" s="5">
        <v>3</v>
      </c>
      <c r="AC6" s="5">
        <v>2.3270229007633598</v>
      </c>
    </row>
    <row r="7" spans="1:29" x14ac:dyDescent="0.3">
      <c r="A7" s="5">
        <v>4</v>
      </c>
      <c r="B7" s="5">
        <v>3</v>
      </c>
      <c r="C7" s="5">
        <v>3.6369620253164601</v>
      </c>
      <c r="D7" s="5">
        <v>4</v>
      </c>
      <c r="E7" s="5">
        <v>3.5931341772151901</v>
      </c>
      <c r="M7" s="5">
        <v>4</v>
      </c>
      <c r="N7">
        <v>3</v>
      </c>
      <c r="O7">
        <v>3.3199481865284999</v>
      </c>
      <c r="P7">
        <v>5</v>
      </c>
      <c r="Q7">
        <v>3.5375647668393801</v>
      </c>
    </row>
    <row r="8" spans="1:29" x14ac:dyDescent="0.3">
      <c r="A8" s="5">
        <v>5</v>
      </c>
      <c r="B8" s="5">
        <v>2</v>
      </c>
      <c r="C8" s="5">
        <v>4.3149367088607598</v>
      </c>
      <c r="D8" s="5">
        <v>5</v>
      </c>
      <c r="E8" s="5">
        <v>4.0541569620253197</v>
      </c>
      <c r="M8" s="5">
        <v>5</v>
      </c>
      <c r="N8">
        <v>2</v>
      </c>
      <c r="O8">
        <v>3.6891191709844602</v>
      </c>
      <c r="P8">
        <v>4</v>
      </c>
      <c r="Q8">
        <v>3.4686010362694302</v>
      </c>
    </row>
    <row r="10" spans="1:29" x14ac:dyDescent="0.3">
      <c r="B10">
        <v>1</v>
      </c>
      <c r="C10">
        <v>2.3054862842892798</v>
      </c>
      <c r="D10">
        <v>4</v>
      </c>
      <c r="E10" s="5">
        <f>(SUM(B10:D10))/3</f>
        <v>2.4351620947630934</v>
      </c>
      <c r="H10">
        <v>2</v>
      </c>
      <c r="I10">
        <v>2.1162790697674398</v>
      </c>
      <c r="J10">
        <v>3</v>
      </c>
      <c r="K10" s="5">
        <f>(SUM(H10:J10))/3</f>
        <v>2.3720930232558133</v>
      </c>
      <c r="N10">
        <v>1</v>
      </c>
      <c r="O10">
        <v>2.2124352331606199</v>
      </c>
      <c r="P10">
        <v>3</v>
      </c>
      <c r="Q10" s="5">
        <f>(SUM(N10:P10))/3</f>
        <v>2.0708117443868734</v>
      </c>
      <c r="T10">
        <v>1</v>
      </c>
      <c r="U10">
        <v>1.9390420899854901</v>
      </c>
      <c r="V10">
        <v>3</v>
      </c>
      <c r="W10" s="5">
        <f t="shared" ref="W10:W12" si="0">(SUM(T10:V10))/3</f>
        <v>1.9796806966618299</v>
      </c>
      <c r="Z10">
        <v>1</v>
      </c>
      <c r="AA10">
        <v>1.75572519083969</v>
      </c>
      <c r="AB10">
        <v>3</v>
      </c>
      <c r="AC10" s="5">
        <f t="shared" ref="AC10:AC12" si="1">(SUM(Z10:AB10))/3</f>
        <v>1.9185750636132299</v>
      </c>
    </row>
    <row r="11" spans="1:29" x14ac:dyDescent="0.3">
      <c r="B11">
        <v>1</v>
      </c>
      <c r="C11">
        <v>2.7668329177057398</v>
      </c>
      <c r="D11">
        <v>4</v>
      </c>
      <c r="E11" s="5">
        <f t="shared" ref="E11:E14" si="2">(SUM(B11:D11))/3</f>
        <v>2.5889443059019133</v>
      </c>
      <c r="H11">
        <v>2</v>
      </c>
      <c r="I11">
        <v>2.4534883720930201</v>
      </c>
      <c r="J11">
        <v>3</v>
      </c>
      <c r="K11" s="5">
        <f t="shared" ref="K11:K12" si="3">(SUM(H11:J11))/3</f>
        <v>2.4844961240310064</v>
      </c>
      <c r="N11">
        <v>1</v>
      </c>
      <c r="O11">
        <v>2.5816062176165802</v>
      </c>
      <c r="P11">
        <v>4</v>
      </c>
      <c r="Q11" s="5">
        <f t="shared" ref="Q11:Q14" si="4">(SUM(N11:P11))/3</f>
        <v>2.5272020725388598</v>
      </c>
      <c r="T11">
        <v>1</v>
      </c>
      <c r="U11">
        <v>2.2089985486211901</v>
      </c>
      <c r="V11">
        <v>3</v>
      </c>
      <c r="W11" s="5">
        <f t="shared" si="0"/>
        <v>2.0696661828737302</v>
      </c>
      <c r="Z11">
        <v>2</v>
      </c>
      <c r="AA11">
        <v>2.1183206106870198</v>
      </c>
      <c r="AB11">
        <v>3</v>
      </c>
      <c r="AC11" s="5">
        <f t="shared" si="1"/>
        <v>2.3727735368956733</v>
      </c>
    </row>
    <row r="12" spans="1:29" x14ac:dyDescent="0.3">
      <c r="B12">
        <v>3</v>
      </c>
      <c r="C12">
        <v>3.2281795511221998</v>
      </c>
      <c r="D12">
        <v>4</v>
      </c>
      <c r="E12" s="5">
        <f t="shared" si="2"/>
        <v>3.4093931837073996</v>
      </c>
      <c r="H12">
        <v>1</v>
      </c>
      <c r="I12">
        <v>2.7906976744186101</v>
      </c>
      <c r="J12">
        <v>3</v>
      </c>
      <c r="K12" s="5">
        <f t="shared" si="3"/>
        <v>2.26356589147287</v>
      </c>
      <c r="N12">
        <v>2</v>
      </c>
      <c r="O12">
        <v>2.95077720207254</v>
      </c>
      <c r="P12">
        <v>4</v>
      </c>
      <c r="Q12" s="5">
        <f t="shared" si="4"/>
        <v>2.983592400690847</v>
      </c>
      <c r="T12">
        <v>1</v>
      </c>
      <c r="U12">
        <v>2.4789550072568902</v>
      </c>
      <c r="V12">
        <v>3</v>
      </c>
      <c r="W12" s="5">
        <f t="shared" si="0"/>
        <v>2.1596516690856302</v>
      </c>
      <c r="Z12">
        <v>1</v>
      </c>
      <c r="AA12">
        <v>2.4809160305343498</v>
      </c>
      <c r="AB12">
        <v>3</v>
      </c>
      <c r="AC12" s="5">
        <f t="shared" si="1"/>
        <v>2.1603053435114501</v>
      </c>
    </row>
    <row r="13" spans="1:29" x14ac:dyDescent="0.3">
      <c r="B13">
        <v>3</v>
      </c>
      <c r="C13">
        <v>3.68952618453865</v>
      </c>
      <c r="D13">
        <v>4</v>
      </c>
      <c r="E13" s="5">
        <f t="shared" si="2"/>
        <v>3.5631753948462168</v>
      </c>
      <c r="N13">
        <v>3</v>
      </c>
      <c r="O13">
        <v>3.3199481865284999</v>
      </c>
      <c r="P13">
        <v>5</v>
      </c>
      <c r="Q13" s="5">
        <f t="shared" si="4"/>
        <v>3.7733160621761663</v>
      </c>
    </row>
    <row r="14" spans="1:29" x14ac:dyDescent="0.3">
      <c r="B14">
        <v>2</v>
      </c>
      <c r="C14">
        <v>4.1508728179551104</v>
      </c>
      <c r="D14">
        <v>5</v>
      </c>
      <c r="E14" s="5">
        <f t="shared" si="2"/>
        <v>3.7169576059850371</v>
      </c>
      <c r="N14">
        <v>2</v>
      </c>
      <c r="O14">
        <v>3.6891191709844602</v>
      </c>
      <c r="P14">
        <v>4</v>
      </c>
      <c r="Q14" s="5">
        <f t="shared" si="4"/>
        <v>3.2297063903281535</v>
      </c>
    </row>
    <row r="16" spans="1:29" x14ac:dyDescent="0.3">
      <c r="B16">
        <v>1</v>
      </c>
      <c r="C16">
        <v>2.3054862842892798</v>
      </c>
      <c r="D16">
        <v>4</v>
      </c>
      <c r="E16">
        <v>2.4027431421446401</v>
      </c>
      <c r="H16">
        <v>2</v>
      </c>
      <c r="I16">
        <v>2.1162790697674398</v>
      </c>
      <c r="J16">
        <v>3</v>
      </c>
      <c r="K16">
        <v>2.3081395348837201</v>
      </c>
      <c r="N16">
        <v>1</v>
      </c>
      <c r="O16">
        <v>2.2124352331606199</v>
      </c>
      <c r="P16">
        <v>3</v>
      </c>
      <c r="Q16">
        <v>2.1062176165803099</v>
      </c>
      <c r="T16">
        <v>1</v>
      </c>
      <c r="U16">
        <v>1.9390420899854901</v>
      </c>
      <c r="V16">
        <v>3</v>
      </c>
      <c r="W16">
        <v>1.9695210449927401</v>
      </c>
      <c r="Z16">
        <v>1</v>
      </c>
      <c r="AA16">
        <v>1.75572519083969</v>
      </c>
      <c r="AB16">
        <v>3</v>
      </c>
      <c r="AC16">
        <v>1.87786259541985</v>
      </c>
    </row>
    <row r="17" spans="1:29" x14ac:dyDescent="0.3">
      <c r="B17">
        <v>1</v>
      </c>
      <c r="C17">
        <v>2.7668329177057398</v>
      </c>
      <c r="D17">
        <v>4</v>
      </c>
      <c r="E17">
        <v>2.6334164588528699</v>
      </c>
      <c r="H17">
        <v>2</v>
      </c>
      <c r="I17">
        <v>2.4534883720930201</v>
      </c>
      <c r="J17">
        <v>3</v>
      </c>
      <c r="K17">
        <v>2.4767441860465098</v>
      </c>
      <c r="N17">
        <v>1</v>
      </c>
      <c r="O17">
        <v>2.5816062176165802</v>
      </c>
      <c r="P17">
        <v>4</v>
      </c>
      <c r="Q17">
        <v>2.5408031088082899</v>
      </c>
      <c r="T17">
        <v>1</v>
      </c>
      <c r="U17">
        <v>2.2089985486211901</v>
      </c>
      <c r="V17">
        <v>3</v>
      </c>
      <c r="W17">
        <v>2.1044992743106001</v>
      </c>
      <c r="Z17">
        <v>2</v>
      </c>
      <c r="AA17">
        <v>2.1183206106870198</v>
      </c>
      <c r="AB17">
        <v>3</v>
      </c>
      <c r="AC17">
        <v>2.3091603053435099</v>
      </c>
    </row>
    <row r="18" spans="1:29" x14ac:dyDescent="0.3">
      <c r="B18">
        <v>3</v>
      </c>
      <c r="C18">
        <v>3.2281795511221998</v>
      </c>
      <c r="D18">
        <v>4</v>
      </c>
      <c r="E18">
        <v>3.3640897755611001</v>
      </c>
      <c r="H18">
        <v>1</v>
      </c>
      <c r="I18">
        <v>2.7906976744186101</v>
      </c>
      <c r="J18">
        <v>3</v>
      </c>
      <c r="K18">
        <v>2.3953488372092999</v>
      </c>
      <c r="N18">
        <v>2</v>
      </c>
      <c r="O18">
        <v>2.95077720207254</v>
      </c>
      <c r="P18">
        <v>4</v>
      </c>
      <c r="Q18">
        <v>2.9753886010362698</v>
      </c>
      <c r="T18">
        <v>1</v>
      </c>
      <c r="U18">
        <v>2.4789550072568902</v>
      </c>
      <c r="V18">
        <v>3</v>
      </c>
      <c r="W18">
        <v>2.23947750362845</v>
      </c>
      <c r="Z18">
        <v>1</v>
      </c>
      <c r="AA18">
        <v>2.4809160305343498</v>
      </c>
      <c r="AB18">
        <v>3</v>
      </c>
      <c r="AC18">
        <v>2.2404580152671798</v>
      </c>
    </row>
    <row r="19" spans="1:29" x14ac:dyDescent="0.3">
      <c r="B19">
        <v>3</v>
      </c>
      <c r="C19">
        <v>3.68952618453865</v>
      </c>
      <c r="D19">
        <v>4</v>
      </c>
      <c r="E19">
        <v>3.5947630922693299</v>
      </c>
      <c r="N19">
        <v>3</v>
      </c>
      <c r="O19">
        <v>3.3199481865284999</v>
      </c>
      <c r="P19">
        <v>5</v>
      </c>
      <c r="Q19">
        <v>3.6599740932642502</v>
      </c>
    </row>
    <row r="20" spans="1:29" x14ac:dyDescent="0.3">
      <c r="B20">
        <v>2</v>
      </c>
      <c r="C20">
        <v>4.1508728179551104</v>
      </c>
      <c r="D20">
        <v>5</v>
      </c>
      <c r="E20">
        <v>3.8254364089775601</v>
      </c>
      <c r="N20">
        <v>2</v>
      </c>
      <c r="O20">
        <v>3.6891191709844602</v>
      </c>
      <c r="P20">
        <v>4</v>
      </c>
      <c r="Q20">
        <v>3.3445595854922301</v>
      </c>
    </row>
    <row r="21" spans="1:29" x14ac:dyDescent="0.3">
      <c r="A21" s="7" t="s">
        <v>52</v>
      </c>
    </row>
    <row r="22" spans="1:29" x14ac:dyDescent="0.3">
      <c r="B22">
        <v>1</v>
      </c>
      <c r="C22">
        <v>2.3054862842892798</v>
      </c>
      <c r="D22">
        <v>4</v>
      </c>
      <c r="E22">
        <f>(B22+C22+D22)/3</f>
        <v>2.4351620947630934</v>
      </c>
      <c r="H22">
        <v>2</v>
      </c>
      <c r="I22">
        <v>2.1162790697674398</v>
      </c>
      <c r="J22">
        <v>3</v>
      </c>
      <c r="K22">
        <f>(H22+I22+J22)/3</f>
        <v>2.3720930232558133</v>
      </c>
      <c r="N22">
        <v>1</v>
      </c>
      <c r="O22">
        <v>2.2124352331606199</v>
      </c>
      <c r="P22">
        <v>3</v>
      </c>
      <c r="Q22">
        <f>(N22+O22+P22)/3</f>
        <v>2.0708117443868734</v>
      </c>
      <c r="T22">
        <v>1</v>
      </c>
      <c r="U22">
        <v>1.9390420899854901</v>
      </c>
      <c r="V22">
        <v>3</v>
      </c>
      <c r="W22">
        <f>(T22+U22+V22)/3</f>
        <v>1.9796806966618299</v>
      </c>
      <c r="Z22">
        <v>1</v>
      </c>
      <c r="AA22">
        <v>1.75572519083969</v>
      </c>
      <c r="AB22">
        <v>3</v>
      </c>
      <c r="AC22">
        <f>(Z22+AA22+AB22)/3</f>
        <v>1.9185750636132299</v>
      </c>
    </row>
    <row r="23" spans="1:29" x14ac:dyDescent="0.3">
      <c r="B23">
        <v>1</v>
      </c>
      <c r="C23">
        <v>2.7668329177057398</v>
      </c>
      <c r="D23">
        <v>4</v>
      </c>
      <c r="E23">
        <f t="shared" ref="E23:E26" si="5">(B23+C23+D23)/3</f>
        <v>2.5889443059019133</v>
      </c>
      <c r="H23">
        <v>2</v>
      </c>
      <c r="I23">
        <v>2.4534883720930201</v>
      </c>
      <c r="J23">
        <v>3</v>
      </c>
      <c r="K23">
        <f t="shared" ref="K23:K24" si="6">(H23+I23+J23)/3</f>
        <v>2.4844961240310064</v>
      </c>
      <c r="N23">
        <v>1</v>
      </c>
      <c r="O23">
        <v>2.5816062176165802</v>
      </c>
      <c r="P23">
        <v>4</v>
      </c>
      <c r="Q23">
        <f t="shared" ref="Q23:Q26" si="7">(N23+O23+P23)/3</f>
        <v>2.5272020725388598</v>
      </c>
      <c r="T23">
        <v>1</v>
      </c>
      <c r="U23">
        <v>2.2089985486211901</v>
      </c>
      <c r="V23">
        <v>3</v>
      </c>
      <c r="W23">
        <f t="shared" ref="W23:W24" si="8">(T23+U23+V23)/3</f>
        <v>2.0696661828737302</v>
      </c>
      <c r="Z23">
        <v>2</v>
      </c>
      <c r="AA23">
        <v>2.1183206106870198</v>
      </c>
      <c r="AB23">
        <v>3</v>
      </c>
      <c r="AC23">
        <f t="shared" ref="AC23:AC24" si="9">(Z23+AA23+AB23)/3</f>
        <v>2.3727735368956733</v>
      </c>
    </row>
    <row r="24" spans="1:29" x14ac:dyDescent="0.3">
      <c r="B24">
        <v>3</v>
      </c>
      <c r="C24">
        <v>3.2281795511221998</v>
      </c>
      <c r="D24">
        <v>4</v>
      </c>
      <c r="E24">
        <f t="shared" si="5"/>
        <v>3.4093931837073996</v>
      </c>
      <c r="H24">
        <v>1</v>
      </c>
      <c r="I24">
        <v>2.7906976744186101</v>
      </c>
      <c r="J24">
        <v>3</v>
      </c>
      <c r="K24">
        <f t="shared" si="6"/>
        <v>2.26356589147287</v>
      </c>
      <c r="N24">
        <v>2</v>
      </c>
      <c r="O24">
        <v>2.95077720207254</v>
      </c>
      <c r="P24">
        <v>4</v>
      </c>
      <c r="Q24">
        <f t="shared" si="7"/>
        <v>2.983592400690847</v>
      </c>
      <c r="T24">
        <v>1</v>
      </c>
      <c r="U24">
        <v>2.4789550072568902</v>
      </c>
      <c r="V24">
        <v>3</v>
      </c>
      <c r="W24">
        <f t="shared" si="8"/>
        <v>2.1596516690856302</v>
      </c>
      <c r="Z24">
        <v>1</v>
      </c>
      <c r="AA24">
        <v>2.4809160305343498</v>
      </c>
      <c r="AB24">
        <v>3</v>
      </c>
      <c r="AC24">
        <f t="shared" si="9"/>
        <v>2.1603053435114501</v>
      </c>
    </row>
    <row r="25" spans="1:29" x14ac:dyDescent="0.3">
      <c r="B25">
        <v>3</v>
      </c>
      <c r="C25">
        <v>3.68952618453865</v>
      </c>
      <c r="D25">
        <v>4</v>
      </c>
      <c r="E25">
        <f t="shared" si="5"/>
        <v>3.5631753948462168</v>
      </c>
      <c r="N25">
        <v>3</v>
      </c>
      <c r="O25">
        <v>3.3199481865284999</v>
      </c>
      <c r="P25">
        <v>5</v>
      </c>
      <c r="Q25">
        <f t="shared" si="7"/>
        <v>3.7733160621761663</v>
      </c>
    </row>
    <row r="26" spans="1:29" x14ac:dyDescent="0.3">
      <c r="B26">
        <v>2</v>
      </c>
      <c r="C26">
        <v>4.1508728179551104</v>
      </c>
      <c r="D26">
        <v>5</v>
      </c>
      <c r="E26">
        <f t="shared" si="5"/>
        <v>3.7169576059850371</v>
      </c>
      <c r="N26">
        <v>2</v>
      </c>
      <c r="O26">
        <v>3.6891191709844602</v>
      </c>
      <c r="P26">
        <v>4</v>
      </c>
      <c r="Q26">
        <f t="shared" si="7"/>
        <v>3.2297063903281535</v>
      </c>
    </row>
  </sheetData>
  <mergeCells count="10">
    <mergeCell ref="S1:W1"/>
    <mergeCell ref="T2:W2"/>
    <mergeCell ref="Y1:AC1"/>
    <mergeCell ref="Z2:AC2"/>
    <mergeCell ref="A1:E1"/>
    <mergeCell ref="B2:E2"/>
    <mergeCell ref="G1:K1"/>
    <mergeCell ref="H2:K2"/>
    <mergeCell ref="M1:Q1"/>
    <mergeCell ref="N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watch Strap</vt:lpstr>
      <vt:lpstr>shoes</vt:lpstr>
      <vt:lpstr>mcwheel</vt:lpstr>
      <vt:lpstr>Mobile Case</vt:lpstr>
      <vt:lpstr>rectified data</vt:lpstr>
      <vt:lpstr>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2017-05-15T07:07:11Z</dcterms:modified>
</cp:coreProperties>
</file>