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coding\data_analyst\excel\"/>
    </mc:Choice>
  </mc:AlternateContent>
  <xr:revisionPtr revIDLastSave="0" documentId="8_{61948202-1113-493C-A3F7-5C9B29E29C50}" xr6:coauthVersionLast="47" xr6:coauthVersionMax="47" xr10:uidLastSave="{00000000-0000-0000-0000-000000000000}"/>
  <bookViews>
    <workbookView xWindow="-98" yWindow="-98" windowWidth="21795" windowHeight="12975" activeTab="1" xr2:uid="{26D4546B-D2A1-4444-8EAF-A6228F96F0C1}"/>
  </bookViews>
  <sheets>
    <sheet name="Assets" sheetId="4" r:id="rId1"/>
    <sheet name="Data" sheetId="2" r:id="rId2"/>
    <sheet name="Sheet1" sheetId="9" r:id="rId3"/>
    <sheet name="Sheet2" sheetId="6" r:id="rId4"/>
    <sheet name="report" sheetId="8" r:id="rId5"/>
  </sheets>
  <definedNames>
    <definedName name="_xlnm._FilterDatabase" localSheetId="1"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6"/>
    <pivotCache cacheId="1" r:id="rId7"/>
    <pivotCache cacheId="2" r:id="rId8"/>
    <pivotCache cacheId="3" r:id="rId9"/>
    <pivotCache cacheId="27" r:id="rId10"/>
    <pivotCache cacheId="30" r:id="rId11"/>
    <pivotCache cacheId="33" r:id="rId12"/>
    <pivotCache cacheId="36" r:id="rId13"/>
    <pivotCache cacheId="39"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 i="6" l="1"/>
  <c r="K13" i="6" s="1"/>
  <c r="P28" i="8"/>
  <c r="Q28" i="8"/>
  <c r="R28" i="8"/>
  <c r="S28" i="8"/>
  <c r="T28" i="8"/>
  <c r="U28" i="8"/>
  <c r="O29" i="8" a="1"/>
  <c r="O29" i="8" s="1"/>
  <c r="C45" i="6"/>
  <c r="G45"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K17" i="6" l="1"/>
  <c r="K8" i="6"/>
  <c r="K11" i="6" s="1"/>
  <c r="K15" i="6" s="1"/>
  <c r="K7" i="6"/>
  <c r="K10" i="6" s="1"/>
  <c r="K14" i="6" s="1"/>
  <c r="F49" i="6"/>
  <c r="F48" i="6"/>
  <c r="F47" i="6"/>
  <c r="F46" i="6"/>
  <c r="F45" i="6"/>
  <c r="G46" i="6"/>
  <c r="G49" i="6"/>
  <c r="G48" i="6"/>
  <c r="G4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5E750E-32E9-4C2A-BB05-8E70858C93E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6BF3649-7033-4870-ABC7-DF18D17653DF}" name="WorksheetConnection_07.sample-data-excel-portfolio-project.xlsx!calls" type="102" refreshedVersion="8" minRefreshableVersion="5">
    <extLst>
      <ext xmlns:x15="http://schemas.microsoft.com/office/spreadsheetml/2010/11/main" uri="{DE250136-89BD-433C-8126-D09CA5730AF9}">
        <x15:connection id="calls">
          <x15:rangePr sourceName="_xlcn.WorksheetConnection_07.sampledataexcelportfolioproject.xlsxcalls1"/>
        </x15:connection>
      </ext>
    </extLst>
  </connection>
  <connection id="3" xr16:uid="{CC8560B5-0ECC-4532-A2D4-B33222DEB651}"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<sst xmlns="http://schemas.openxmlformats.org/spreadsheetml/2006/main" count="3174" uniqueCount="1081">
  <si>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</si>
  <si>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</si>
  <si>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</si>
  <si>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</si>
  <si>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</si>
  <si>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</si>
  <si>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</si>
  <si>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</si>
  <si>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</si>
  <si>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</si>
  <si>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</si>
  <si>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</si>
  <si>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</si>
  <si>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</si>
  <si>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</si>
  <si>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</si>
  <si>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</si>
  <si>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</si>
  <si>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</si>
  <si>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</si>
  <si>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</si>
  <si>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</si>
  <si>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</si>
  <si>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</si>
  <si>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</si>
  <si>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</si>
  <si>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</si>
  <si>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</si>
  <si>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</si>
  <si>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</si>
  <si>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</si>
  <si>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</si>
  <si>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</si>
  <si>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</si>
  <si>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</si>
  <si>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</si>
  <si>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</si>
  <si>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</si>
  <si>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</si>
  <si>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</si>
  <si>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</si>
  <si>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</si>
  <si>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</si>
  <si>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</si>
  <si>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</si>
  <si>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</si>
  <si>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</si>
  <si>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</si>
  <si>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</si>
  <si>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</si>
  <si>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</si>
  <si>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</si>
  <si>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</si>
  <si>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</si>
  <si>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</si>
  <si>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</si>
  <si>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</si>
  <si>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</si>
  <si>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</si>
  <si>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</si>
  <si>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</si>
  <si>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</si>
  <si>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</si>
  <si>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</si>
  <si>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</si>
  <si>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</si>
  <si>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</si>
  <si>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</si>
  <si>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</si>
  <si>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</si>
  <si>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</si>
  <si>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</si>
  <si>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</si>
  <si>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</si>
  <si>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</si>
  <si>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</si>
  <si>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</si>
  <si>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</si>
  <si>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</si>
  <si>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</si>
  <si>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</si>
  <si>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</si>
  <si>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</si>
  <si>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</si>
  <si>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</si>
  <si>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</si>
  <si>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</si>
  <si>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</si>
  <si>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</si>
  <si>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</si>
  <si>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</si>
  <si>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</si>
  <si>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</si>
  <si>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</si>
  <si>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</si>
  <si>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</si>
  <si>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</si>
  <si>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</si>
  <si>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</si>
  <si>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</si>
  <si>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</si>
  <si>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</si>
  <si>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</si>
  <si>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</si>
  <si>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</si>
  <si>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</si>
  <si>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</si>
  <si>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</si>
  <si>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</si>
  <si>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</si>
  <si>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</si>
  <si>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</si>
  <si>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</si>
  <si>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</si>
  <si>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</si>
  <si>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</si>
  <si>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</si>
  <si>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</si>
  <si>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</si>
  <si>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</si>
  <si>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</si>
  <si>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</si>
  <si>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</si>
  <si>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</si>
  <si>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</si>
  <si>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</si>
  <si>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</si>
  <si>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</si>
  <si>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</si>
  <si>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</si>
  <si>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</si>
  <si>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</si>
  <si>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</si>
  <si>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</si>
  <si>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</si>
  <si>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</si>
  <si>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</si>
  <si>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</si>
  <si>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</si>
  <si>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</si>
  <si>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</si>
  <si>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</si>
  <si>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</si>
  <si>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</si>
  <si>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</si>
  <si>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</si>
  <si>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</si>
  <si>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</si>
  <si>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</si>
  <si>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</si>
  <si>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</si>
  <si>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</si>
  <si>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</si>
  <si>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</si>
  <si>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</si>
  <si>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</si>
  <si>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</si>
  <si>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</si>
  <si>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</si>
  <si>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</si>
  <si>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</si>
  <si>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</si>
  <si>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</si>
  <si>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</si>
  <si>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</si>
  <si>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</si>
  <si>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</si>
  <si>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</si>
  <si>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</si>
  <si>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</si>
  <si>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</si>
  <si>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</si>
  <si>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</si>
  <si>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</si>
  <si>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</si>
  <si>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</si>
  <si>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</si>
  <si>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</si>
  <si>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</si>
  <si>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</si>
  <si>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</si>
  <si>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</si>
  <si>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</si>
  <si>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</si>
  <si>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</si>
  <si>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</si>
  <si>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</si>
  <si>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</si>
  <si>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</si>
  <si>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</si>
  <si>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</si>
  <si>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</si>
  <si>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</si>
  <si>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</si>
  <si>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</si>
  <si>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</si>
  <si>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</si>
  <si>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</si>
  <si>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</si>
  <si>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</si>
  <si>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</si>
  <si>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</si>
  <si>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</si>
  <si>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</si>
  <si>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</si>
  <si>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</si>
  <si>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</si>
  <si>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</si>
  <si>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</si>
  <si>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</si>
  <si>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</si>
  <si>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</si>
  <si>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</si>
  <si>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</si>
  <si>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</si>
  <si>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</si>
  <si>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</si>
  <si>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</si>
  <si>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</si>
  <si>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</si>
  <si>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</si>
  <si>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</si>
  <si>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</si>
  <si>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</si>
  <si>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</si>
  <si>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</si>
  <si>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</si>
  <si>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</si>
  <si>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</si>
  <si>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</si>
  <si>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</si>
  <si>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</si>
  <si>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</si>
  <si>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</si>
  <si>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</si>
  <si>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</si>
  <si>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</si>
  <si>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</si>
  <si>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</si>
  <si>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</si>
  <si>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</si>
  <si>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</si>
  <si>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</si>
  <si>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</si>
  <si>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</si>
  <si>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</si>
  <si>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</si>
  <si>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</si>
  <si>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</si>
  <si>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</si>
  <si>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</si>
  <si>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</si>
  <si>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</si>
  <si>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</si>
  <si>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</si>
  <si>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</si>
  <si>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</si>
  <si>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</si>
  <si>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</si>
  <si>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</si>
  <si>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</si>
  <si>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</si>
  <si>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</si>
  <si>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</si>
  <si>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</si>
  <si>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</si>
  <si>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</si>
  <si>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</si>
  <si>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</si>
  <si>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</si>
  <si>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</si>
  <si>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</si>
  <si>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</si>
  <si>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</si>
  <si>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</si>
  <si>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</si>
  <si>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</si>
  <si>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</si>
  <si>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</si>
  <si>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</si>
  <si>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</si>
  <si>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</si>
  <si>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</si>
  <si>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</si>
  <si>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</si>
  <si>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</si>
  <si>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</si>
  <si>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</si>
  <si>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</si>
  <si>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</si>
  <si>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</si>
  <si>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</si>
  <si>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</si>
  <si>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</si>
  <si>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</si>
  <si>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</si>
  <si>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</si>
  <si>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</si>
  <si>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</si>
  <si>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</si>
  <si>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</si>
  <si>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</si>
  <si>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</si>
  <si>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</si>
  <si>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</si>
  <si>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</si>
  <si>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</si>
  <si>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</si>
  <si>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</si>
  <si>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</si>
  <si>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</si>
  <si>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</si>
  <si>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</si>
  <si>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</si>
  <si>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</si>
  <si>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</si>
  <si>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</si>
  <si>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</si>
  <si>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</si>
  <si>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</si>
  <si>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</si>
  <si>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</si>
  <si>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</si>
  <si>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</si>
  <si>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</si>
  <si>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</si>
  <si>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</si>
  <si>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</si>
  <si>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</si>
  <si>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</si>
  <si>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</si>
  <si>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</si>
  <si>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</si>
  <si>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</si>
  <si>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</si>
  <si>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</si>
  <si>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</si>
  <si>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</si>
  <si>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</si>
  <si>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</si>
  <si>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</si>
  <si>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</si>
  <si>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</si>
  <si>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</si>
  <si>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</si>
  <si>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</si>
  <si>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</si>
  <si>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</si>
  <si>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</si>
  <si>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</si>
  <si>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</si>
  <si>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</si>
  <si>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</si>
  <si>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</si>
  <si>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</si>
  <si>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</si>
  <si>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</si>
  <si>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</si>
  <si>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</si>
  <si>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</si>
  <si>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</si>
  <si>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</si>
  <si>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</si>
  <si>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</si>
  <si>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</si>
  <si>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</si>
  <si>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</si>
  <si>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</si>
  <si>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</si>
  <si>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</si>
  <si>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</si>
  <si>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</si>
  <si>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</si>
  <si>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</si>
  <si>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</si>
  <si>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</si>
  <si>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</si>
  <si>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</si>
  <si>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</si>
  <si>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</si>
  <si>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</si>
  <si>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</si>
  <si>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</si>
  <si>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</si>
  <si>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</si>
  <si>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</si>
  <si>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</si>
  <si>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</si>
  <si>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</si>
  <si>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</si>
  <si>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</si>
  <si>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</si>
  <si>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</si>
  <si>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</si>
  <si>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</si>
  <si>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</si>
  <si>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</si>
  <si>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</si>
  <si>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</si>
  <si>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</si>
  <si>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</si>
  <si>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</si>
  <si>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</si>
  <si>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</si>
  <si>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</si>
  <si>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</si>
  <si>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</si>
  <si>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</si>
  <si>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</si>
  <si>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</si>
  <si>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</si>
  <si>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</si>
  <si>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</si>
  <si>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</si>
  <si>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</si>
  <si>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</si>
  <si>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</si>
  <si>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</si>
  <si>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</si>
  <si>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</si>
  <si>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</si>
  <si>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</si>
  <si>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</si>
  <si>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</si>
  <si>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</si>
  <si>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</si>
  <si>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</si>
  <si>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</si>
  <si>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</si>
  <si>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</si>
  <si>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</si>
  <si>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</si>
  <si>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</si>
  <si>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</si>
  <si>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</si>
  <si>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</si>
  <si>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</si>
  <si>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</si>
  <si>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</si>
  <si>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</si>
  <si>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</si>
  <si>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</si>
  <si>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</si>
  <si>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</si>
  <si>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</si>
  <si>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</si>
  <si>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</si>
  <si>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</si>
  <si>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</si>
  <si>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</si>
  <si>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</si>
  <si>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</si>
  <si>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</si>
  <si>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</si>
  <si>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</si>
  <si>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</si>
  <si>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</si>
  <si>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</si>
  <si>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</si>
  <si>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</si>
  <si>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</si>
  <si>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</si>
  <si>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</si>
  <si>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</si>
  <si>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</si>
  <si>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</si>
  <si>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</si>
  <si>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</si>
  <si>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</si>
  <si>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</si>
  <si>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</si>
  <si>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</si>
  <si>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</si>
  <si>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</si>
  <si>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</si>
  <si>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</si>
  <si>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</si>
  <si>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</si>
  <si>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</si>
  <si>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</si>
  <si>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</si>
  <si>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</si>
  <si>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</si>
  <si>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</si>
  <si>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</si>
  <si>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</si>
  <si>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</si>
  <si>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</si>
  <si>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</si>
  <si>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</si>
  <si>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</si>
  <si>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</si>
  <si>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</si>
  <si>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</si>
  <si>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</si>
  <si>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</si>
  <si>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</si>
  <si>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</si>
  <si>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</si>
  <si>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</si>
  <si>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</si>
  <si>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</si>
  <si>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</si>
  <si>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</si>
  <si>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</si>
  <si>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</si>
  <si>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</si>
  <si>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</si>
  <si>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</si>
  <si>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</si>
  <si>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</si>
  <si>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</si>
  <si>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</si>
  <si>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</si>
  <si>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</si>
  <si>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</si>
  <si>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</si>
  <si>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</si>
  <si>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</si>
  <si>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</si>
  <si>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</si>
  <si>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</si>
  <si>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</si>
  <si>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</si>
  <si>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</si>
  <si>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</si>
  <si>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</si>
  <si>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</si>
  <si>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</si>
  <si>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</si>
  <si>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</si>
  <si>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</si>
  <si>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</si>
  <si>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</si>
  <si>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</si>
  <si>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</si>
  <si>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</si>
  <si>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</si>
  <si>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</si>
  <si>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</si>
  <si>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</si>
  <si>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</si>
  <si>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</si>
  <si>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</si>
  <si>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</si>
  <si>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</si>
  <si>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</si>
  <si>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</si>
  <si>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</si>
  <si>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</si>
  <si>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</si>
  <si>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</si>
  <si>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</si>
  <si>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</si>
  <si>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</si>
  <si>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</si>
  <si>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</si>
  <si>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</si>
  <si>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</si>
  <si>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</si>
  <si>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</si>
  <si>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</si>
  <si>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</si>
  <si>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</si>
  <si>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</si>
  <si>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</si>
  <si>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</si>
  <si>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</si>
  <si>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</si>
  <si>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</si>
  <si>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</si>
  <si>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</si>
  <si>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</si>
  <si>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</si>
  <si>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</si>
  <si>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</si>
  <si>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</si>
  <si>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</si>
  <si>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</si>
  <si>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</si>
  <si>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</si>
  <si>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</si>
  <si>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</si>
  <si>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</si>
  <si>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</si>
  <si>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</si>
  <si>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</si>
  <si>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</si>
  <si>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</si>
  <si>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</si>
  <si>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</si>
  <si>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</si>
  <si>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</si>
  <si>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</si>
  <si>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</si>
  <si>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</si>
  <si>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</si>
  <si>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</si>
  <si>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</si>
  <si>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</si>
  <si>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</si>
  <si>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</si>
  <si>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</si>
  <si>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</si>
  <si>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</si>
  <si>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</si>
  <si>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</si>
  <si>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</si>
  <si>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</si>
  <si>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</si>
  <si>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</si>
  <si>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</si>
  <si>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</si>
  <si>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</si>
  <si>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</si>
  <si>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</si>
  <si>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</si>
  <si>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</si>
  <si>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</si>
  <si>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</si>
  <si>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</si>
  <si>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</si>
  <si>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</si>
  <si>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</si>
  <si>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</si>
  <si>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</si>
  <si>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</si>
  <si>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</si>
  <si>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</si>
  <si>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</si>
  <si>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</si>
  <si>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</si>
  <si>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</si>
  <si>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</si>
  <si>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</si>
  <si>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</si>
  <si>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</si>
  <si>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</si>
  <si>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</si>
  <si>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</si>
  <si>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</si>
  <si>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</si>
  <si>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</si>
  <si>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</si>
  <si>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</si>
  <si>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</si>
  <si>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</si>
  <si>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</si>
  <si>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</si>
  <si>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</si>
  <si>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</si>
  <si>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</si>
  <si>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</si>
  <si>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</si>
  <si>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</si>
  <si>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</si>
  <si>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</si>
  <si>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</si>
  <si>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</si>
  <si>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</si>
  <si>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</si>
  <si>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</si>
  <si>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</si>
  <si>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</si>
  <si>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</si>
  <si>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</si>
  <si>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</si>
  <si>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</si>
  <si>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</si>
  <si>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</si>
  <si>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</si>
  <si>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</si>
  <si>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</si>
  <si>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</si>
  <si>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</si>
  <si>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</si>
  <si>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</si>
  <si>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</si>
  <si>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</si>
  <si>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</si>
  <si>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</si>
  <si>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</si>
  <si>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</si>
  <si>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</si>
  <si>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</si>
  <si>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</si>
  <si>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</si>
  <si>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</si>
  <si>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</si>
  <si>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</si>
  <si>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</si>
  <si>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</si>
  <si>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</si>
  <si>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</si>
  <si>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</si>
  <si>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</si>
  <si>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</si>
  <si>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</si>
  <si>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</si>
  <si>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</si>
  <si>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</si>
  <si>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</si>
  <si>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</si>
  <si>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</si>
  <si>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</si>
  <si>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</si>
  <si>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</si>
  <si>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</si>
  <si>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</si>
  <si>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</si>
  <si>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</si>
  <si>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</si>
  <si>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</si>
  <si>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</si>
  <si>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</si>
  <si>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</si>
  <si>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</si>
  <si>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</si>
  <si>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</si>
  <si>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</si>
  <si>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</si>
  <si>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</si>
  <si>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</si>
  <si>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</si>
  <si>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</si>
  <si>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</si>
  <si>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</si>
  <si>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</si>
  <si>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</si>
  <si>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</si>
  <si>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</si>
  <si>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</si>
  <si>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</si>
  <si>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</si>
  <si>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</si>
  <si>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</si>
  <si>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</si>
  <si>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</si>
  <si>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</si>
  <si>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</si>
  <si>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</si>
  <si>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</si>
  <si>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</si>
  <si>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</si>
  <si>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</si>
  <si>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</si>
  <si>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</si>
  <si>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</si>
  <si>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</si>
  <si>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</si>
  <si>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</si>
  <si>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</si>
  <si>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</si>
  <si>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</si>
  <si>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</si>
  <si>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</si>
  <si>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</si>
  <si>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</si>
  <si>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</si>
  <si>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</si>
  <si>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</si>
  <si>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</si>
  <si>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</si>
  <si>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</si>
  <si>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</si>
  <si>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</si>
  <si>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</si>
  <si>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</si>
  <si>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</si>
  <si>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</si>
  <si>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</si>
  <si>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</si>
  <si>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</si>
  <si>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</si>
  <si>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</si>
  <si>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</si>
  <si>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</si>
  <si>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</si>
  <si>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</si>
  <si>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</si>
  <si>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</si>
  <si>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</si>
  <si>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</si>
  <si>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</si>
  <si>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</si>
  <si>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</si>
  <si>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</si>
  <si>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</si>
  <si>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</si>
  <si>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</si>
  <si>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</si>
  <si>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</si>
  <si>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</si>
  <si>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</si>
  <si>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</si>
  <si>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</si>
  <si>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</si>
  <si>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</si>
  <si>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</si>
  <si>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</si>
  <si>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</si>
  <si>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</si>
  <si>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</si>
  <si>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</si>
  <si>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</si>
  <si>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</si>
  <si>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</si>
  <si>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</si>
  <si>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</si>
  <si>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</si>
  <si>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</si>
  <si>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</si>
  <si>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</si>
  <si>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</si>
  <si>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</si>
  <si>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</si>
  <si>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</si>
  <si>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</si>
  <si>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</si>
  <si>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</si>
  <si>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</si>
  <si>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</si>
  <si>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</si>
  <si>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</si>
  <si>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</si>
  <si>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</si>
  <si>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</si>
  <si>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</si>
  <si>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</si>
  <si>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</si>
  <si>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</si>
  <si>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</si>
  <si>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</si>
  <si>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</si>
  <si>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</si>
  <si>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</si>
  <si>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</si>
  <si>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</si>
  <si>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</si>
  <si>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</si>
  <si>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</si>
  <si>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</si>
  <si>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</si>
  <si>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</si>
  <si>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</si>
  <si>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</si>
  <si>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</si>
  <si>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</si>
  <si>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</si>
  <si>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</si>
  <si>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</si>
  <si>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</si>
  <si>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</si>
  <si>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</si>
  <si>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</si>
  <si>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</si>
  <si>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</si>
  <si>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</si>
  <si>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</si>
  <si>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</si>
  <si>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</si>
  <si>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</si>
  <si>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</si>
  <si>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</si>
  <si>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</si>
  <si>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</si>
  <si>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</si>
  <si>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</si>
  <si>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</si>
  <si>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</si>
  <si>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</si>
  <si>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</si>
  <si>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</si>
  <si>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</si>
  <si>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</si>
  <si>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</si>
  <si>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</si>
  <si>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</si>
  <si>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</si>
  <si>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</si>
  <si>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</si>
  <si>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</si>
  <si>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</si>
  <si>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</si>
  <si>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</si>
  <si>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</si>
  <si>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</si>
  <si>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</si>
  <si>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</si>
  <si>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</si>
  <si>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</si>
  <si>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</si>
  <si>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</si>
  <si>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</si>
  <si>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</si>
  <si>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</si>
  <si>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</si>
  <si>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</si>
  <si>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</si>
  <si>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</si>
  <si>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</si>
  <si>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</si>
  <si>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</si>
  <si>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</si>
  <si>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</si>
  <si>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</si>
  <si>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</si>
  <si>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</si>
  <si>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</si>
  <si>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</si>
  <si>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</si>
  <si>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</si>
  <si>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</si>
  <si>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</si>
  <si>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</si>
  <si>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</si>
  <si>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</si>
  <si>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</si>
  <si>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</si>
  <si>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</si>
  <si>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</si>
  <si>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</si>
  <si>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</si>
  <si>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</si>
  <si>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</si>
  <si>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</si>
  <si>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</si>
  <si>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</si>
  <si>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</si>
  <si>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</si>
  <si>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</si>
  <si>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</si>
  <si>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</si>
  <si>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</si>
  <si>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</si>
  <si>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</si>
  <si>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</si>
  <si>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</si>
  <si>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</si>
  <si>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</si>
  <si>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</si>
  <si>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</si>
  <si>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</si>
  <si>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</si>
  <si>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</si>
  <si>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</si>
  <si>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</si>
  <si>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</si>
  <si>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</si>
  <si>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</si>
  <si>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</si>
  <si>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</si>
  <si>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</si>
  <si>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</si>
  <si>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</si>
  <si>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</si>
  <si>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</si>
  <si>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</si>
  <si>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</si>
  <si>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</si>
  <si>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</si>
  <si>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</si>
  <si>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</si>
  <si>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</si>
  <si>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</si>
  <si>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</si>
  <si>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</si>
  <si>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</si>
  <si>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</si>
  <si>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</si>
  <si>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</si>
  <si>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</si>
  <si>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</si>
  <si>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</si>
  <si>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</si>
  <si>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</si>
  <si>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</si>
  <si>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</si>
  <si>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</si>
  <si>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</si>
  <si>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</si>
  <si>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</si>
  <si>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</si>
  <si>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</si>
  <si>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</si>
  <si>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</si>
  <si>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</si>
  <si>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</si>
  <si>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</si>
  <si>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</si>
  <si>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</si>
  <si>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</si>
  <si>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</si>
  <si>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</si>
  <si>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</si>
  <si>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</si>
  <si>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</si>
  <si>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</si>
  <si>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</si>
  <si>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</si>
  <si>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</si>
  <si>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</si>
  <si>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</si>
  <si>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</si>
  <si>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</si>
  <si>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</si>
  <si>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</si>
  <si>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</si>
  <si>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</si>
  <si>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</si>
  <si>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</si>
  <si>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</si>
  <si>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</si>
  <si>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</si>
  <si>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</si>
  <si>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</si>
  <si>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</si>
  <si>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</si>
  <si>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</si>
  <si>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</si>
  <si>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</si>
  <si>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</si>
  <si>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</si>
  <si>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</si>
  <si>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</si>
  <si>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</si>
  <si>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</si>
  <si>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</si>
  <si>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</si>
  <si>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</si>
  <si>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</si>
  <si>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</si>
  <si>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</si>
  <si>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</si>
  <si>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</si>
  <si>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</si>
  <si>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</si>
  <si>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</si>
  <si>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</si>
  <si>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</si>
  <si>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</si>
  <si>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</si>
  <si>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Row Labels</t>
  </si>
  <si>
    <t>Grand Total</t>
  </si>
  <si>
    <t>Jan</t>
  </si>
  <si>
    <t>Feb</t>
  </si>
  <si>
    <t>Mar</t>
  </si>
  <si>
    <t>Apr</t>
  </si>
  <si>
    <t>May</t>
  </si>
  <si>
    <t>Jun</t>
  </si>
  <si>
    <t>Jul</t>
  </si>
  <si>
    <t>Aug</t>
  </si>
  <si>
    <t>Sep</t>
  </si>
  <si>
    <t>Oct</t>
  </si>
  <si>
    <t>Nov</t>
  </si>
  <si>
    <t>Dec</t>
  </si>
  <si>
    <t>call count</t>
  </si>
  <si>
    <t>Total amount</t>
  </si>
  <si>
    <t>total duration</t>
  </si>
  <si>
    <t>avg rating</t>
  </si>
  <si>
    <t>5*calls</t>
  </si>
  <si>
    <t>summary pivot</t>
  </si>
  <si>
    <t>call count2</t>
  </si>
  <si>
    <t>Friday</t>
  </si>
  <si>
    <t>Monday</t>
  </si>
  <si>
    <t>Saturday</t>
  </si>
  <si>
    <t>Sunday</t>
  </si>
  <si>
    <t>Thursday</t>
  </si>
  <si>
    <t>Tuesday</t>
  </si>
  <si>
    <t>Wednesday</t>
  </si>
  <si>
    <t>selected row</t>
  </si>
  <si>
    <t>selected call</t>
  </si>
  <si>
    <t>selected amount</t>
  </si>
  <si>
    <t>Column Labels</t>
  </si>
  <si>
    <t>% Calls</t>
  </si>
  <si>
    <t>calls</t>
  </si>
  <si>
    <t>amount</t>
  </si>
  <si>
    <t>call Rank</t>
  </si>
  <si>
    <t>amount Rank</t>
  </si>
  <si>
    <t>lables</t>
  </si>
  <si>
    <t>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</si>
</sst>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
    <numFmt numFmtId="165" formatCode="&quot;₹&quot;\ #,##0;#,##0\ \-&quot;₹&quot;;&quot;₹&quot;\ #,##0"/>
    <numFmt numFmtId="166" formatCode="0.0"/>
    <numFmt numFmtId="167" formatCode="&quot;₹&quot;\ #,###.0,&quot;k&quot;"/>
    <numFmt numFmtId="168" formatCode="&quot;₹&quot;\ #,##0"/>
    <numFmt numFmtId="169" formatCode="&quot;₹&quot;\ #,##0;#,##0\ \-&quot;₹&quot;;&quot;₹&quot;\ #,##0"/>
  </numFmts>
  <fonts count="4"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s>
  <fills count="7">
    <fill>
      <patternFill patternType="none"/>
    </fill>
    <fill>
      <patternFill patternType="gray125"/>
    </fill>
    <fill>
      <patternFill patternType="solid">
        <fgColor theme="7"/>
        <bgColor indexed="64"/>
      </patternFill>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theme="3" tint="0.39997558519241921"/>
        <bgColor indexed="64"/>
      </patternFill>
    </fill>
    <fill>
      <patternFill patternType="solid">
        <fgColor theme="3"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
      <left/>
      <right/>
      <top style="thin">
        <color theme="4" tint="0.39997558519241921"/>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1">
    <xf numFmtId="0" fontId="0" fillId="0" borderId="0"/>
  </cellStyleXfs>
  <cellXfs count="46">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0" borderId="0" xfId="0" pivotButton="1"/>
    <xf numFmtId="0" fontId="0" fillId="0" borderId="0" xfId="0" applyAlignment="1">
      <alignment horizontal="left"/>
    </xf>
    <xf numFmtId="0" fontId="1" fillId="3" borderId="10" xfId="0" applyFont="1" applyFill="1" applyBorder="1"/>
    <xf numFmtId="3" fontId="0" fillId="0" borderId="0" xfId="0" applyNumberFormat="1"/>
    <xf numFmtId="165" fontId="0" fillId="0" borderId="0" xfId="0" applyNumberFormat="1"/>
    <xf numFmtId="166" fontId="0" fillId="0" borderId="0" xfId="0" applyNumberFormat="1"/>
    <xf numFmtId="0" fontId="0" fillId="4" borderId="0" xfId="0" applyFill="1"/>
    <xf numFmtId="3" fontId="1" fillId="3" borderId="11" xfId="0" applyNumberFormat="1" applyFont="1" applyFill="1" applyBorder="1"/>
    <xf numFmtId="165" fontId="1" fillId="3" borderId="11" xfId="0" applyNumberFormat="1" applyFont="1" applyFill="1" applyBorder="1"/>
    <xf numFmtId="0" fontId="1" fillId="3" borderId="11" xfId="0" applyFont="1" applyFill="1" applyBorder="1" applyAlignment="1">
      <alignment horizontal="left"/>
    </xf>
    <xf numFmtId="167" fontId="0" fillId="0" borderId="0" xfId="0" applyNumberFormat="1"/>
    <xf numFmtId="0" fontId="0" fillId="0" borderId="0" xfId="0" applyAlignment="1">
      <alignment horizontal="left" indent="1"/>
    </xf>
    <xf numFmtId="0" fontId="0" fillId="4" borderId="9" xfId="0" applyFill="1" applyBorder="1"/>
    <xf numFmtId="0" fontId="0" fillId="4" borderId="7" xfId="0" applyFill="1" applyBorder="1"/>
    <xf numFmtId="0" fontId="0" fillId="4" borderId="14" xfId="0" applyFill="1" applyBorder="1"/>
    <xf numFmtId="0" fontId="0" fillId="4" borderId="13" xfId="0" applyFill="1" applyBorder="1" applyAlignment="1">
      <alignment horizontal="left" indent="1"/>
    </xf>
    <xf numFmtId="168" fontId="0" fillId="4" borderId="0" xfId="0" applyNumberFormat="1" applyFill="1"/>
    <xf numFmtId="168" fontId="0" fillId="4" borderId="14" xfId="0" applyNumberFormat="1" applyFill="1" applyBorder="1"/>
    <xf numFmtId="0" fontId="0" fillId="4" borderId="6" xfId="0" applyFill="1" applyBorder="1" applyAlignment="1">
      <alignment horizontal="left" indent="1"/>
    </xf>
    <xf numFmtId="168" fontId="0" fillId="4" borderId="15" xfId="0" applyNumberFormat="1" applyFill="1" applyBorder="1"/>
    <xf numFmtId="168" fontId="0" fillId="4" borderId="4" xfId="0" applyNumberFormat="1" applyFill="1" applyBorder="1"/>
    <xf numFmtId="0" fontId="0" fillId="5" borderId="12" xfId="0" applyFill="1" applyBorder="1"/>
    <xf numFmtId="0" fontId="0" fillId="6" borderId="13" xfId="0" applyFill="1" applyBorder="1"/>
    <xf numFmtId="0" fontId="0" fillId="4" borderId="0" xfId="0" applyFill="1" applyBorder="1"/>
    <xf numFmtId="0" fontId="0" fillId="0" borderId="0" xfId="0" applyNumberFormat="1"/>
    <xf numFmtId="169" fontId="0" fillId="0" borderId="0" xfId="0" applyNumberFormat="1"/>
  </cellXfs>
  <cellStyles count="1">
    <cellStyle name="Normal" xfId="0" builtinId="0"/>
  </cellStyles>
  <dxfs count="18">
    <dxf>
      <fill>
        <patternFill>
          <bgColor theme="9" tint="0.59996337778862885"/>
        </patternFill>
      </fill>
      <border>
        <left style="thin">
          <color auto="1"/>
        </left>
        <right style="thin">
          <color auto="1"/>
        </right>
        <top style="thin">
          <color auto="1"/>
        </top>
        <bottom style="thin">
          <color auto="1"/>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7"/>
    </tableStyle>
    <tableStyle name="SlicerStyleDark2 2" pivot="0" table="0" count="10" xr9:uid="{C11A4649-5C81-4B1A-BC1B-3C503AE7B7FB}">
      <tableStyleElement type="wholeTable" dxfId="16"/>
      <tableStyleElement type="headerRow" dxfId="15"/>
    </tableStyle>
  </tableStyles>
  <colors>
    <mruColors>
      <color rgb="FFFFBF0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b/>
            <i val="0"/>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2499465926084170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connections" Target="connections.xml"/><Relationship Id="rId26" Type="http://schemas.microsoft.com/office/2022/10/relationships/richValueRel" Target="richData/richValueRel.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alcChain" Target="calcChain.xml"/><Relationship Id="rId10" Type="http://schemas.openxmlformats.org/officeDocument/2006/relationships/pivotCacheDefinition" Target="pivotCache/pivotCacheDefinition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sales dashboard.xlsx]Sheet2!PivotTable4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CALL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gs>
              <a:gs pos="100000">
                <a:schemeClr val="accent2">
                  <a:lumMod val="20000"/>
                  <a:lumOff val="8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7"/>
          <c:spPr>
            <a:solidFill>
              <a:schemeClr val="tx1"/>
            </a:solidFill>
            <a:ln w="9525" cap="rnd">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79328042083475E-2"/>
          <c:y val="5.6110616697601735E-2"/>
          <c:w val="0.88399738887777435"/>
          <c:h val="0.7937435024505044"/>
        </c:manualLayout>
      </c:layout>
      <c:areaChart>
        <c:grouping val="standard"/>
        <c:varyColors val="0"/>
        <c:ser>
          <c:idx val="1"/>
          <c:order val="1"/>
          <c:tx>
            <c:strRef>
              <c:f>Sheet2!$C$13</c:f>
              <c:strCache>
                <c:ptCount val="1"/>
                <c:pt idx="0">
                  <c:v>call count2</c:v>
                </c:pt>
              </c:strCache>
            </c:strRef>
          </c:tx>
          <c:spPr>
            <a:gradFill flip="none" rotWithShape="1">
              <a:gsLst>
                <a:gs pos="0">
                  <a:schemeClr val="accent2"/>
                </a:gs>
                <a:gs pos="100000">
                  <a:schemeClr val="accent2">
                    <a:lumMod val="20000"/>
                    <a:lumOff val="80000"/>
                  </a:schemeClr>
                </a:gs>
              </a:gsLst>
              <a:lin ang="5400000" scaled="1"/>
              <a:tileRect/>
            </a:gradFill>
            <a:ln>
              <a:noFill/>
            </a:ln>
            <a:effectLst/>
          </c:spPr>
          <c:cat>
            <c:strRef>
              <c:f>Sheet2!$A$14:$A$26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Sheet2!$C$14:$C$26</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909D-427D-A4FF-32A6F58C0DF9}"/>
            </c:ext>
          </c:extLst>
        </c:ser>
        <c:dLbls>
          <c:showLegendKey val="0"/>
          <c:showVal val="0"/>
          <c:showCatName val="0"/>
          <c:showSerName val="0"/>
          <c:showPercent val="0"/>
          <c:showBubbleSize val="0"/>
        </c:dLbls>
        <c:axId val="150208735"/>
        <c:axId val="150209215"/>
      </c:areaChart>
      <c:lineChart>
        <c:grouping val="stacked"/>
        <c:varyColors val="0"/>
        <c:ser>
          <c:idx val="0"/>
          <c:order val="0"/>
          <c:tx>
            <c:strRef>
              <c:f>Sheet2!$B$13</c:f>
              <c:strCache>
                <c:ptCount val="1"/>
                <c:pt idx="0">
                  <c:v>call count</c:v>
                </c:pt>
              </c:strCache>
            </c:strRef>
          </c:tx>
          <c:spPr>
            <a:ln w="28575" cap="rnd">
              <a:solidFill>
                <a:schemeClr val="accent1"/>
              </a:solidFill>
              <a:round/>
            </a:ln>
            <a:effectLst/>
          </c:spPr>
          <c:marker>
            <c:symbol val="circle"/>
            <c:size val="7"/>
            <c:spPr>
              <a:solidFill>
                <a:schemeClr val="tx1"/>
              </a:solidFill>
              <a:ln w="9525" cap="rnd">
                <a:solidFill>
                  <a:schemeClr val="accent6"/>
                </a:solidFill>
              </a:ln>
              <a:effectLst/>
            </c:spPr>
          </c:marker>
          <c:cat>
            <c:strRef>
              <c:f>Sheet2!$A$14:$A$26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Sheet2!$B$14:$B$26</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909D-427D-A4FF-32A6F58C0DF9}"/>
            </c:ext>
          </c:extLst>
        </c:ser>
        <c:dLbls>
          <c:showLegendKey val="0"/>
          <c:showVal val="0"/>
          <c:showCatName val="0"/>
          <c:showSerName val="0"/>
          <c:showPercent val="0"/>
          <c:showBubbleSize val="0"/>
        </c:dLbls>
        <c:marker val="1"/>
        <c:smooth val="0"/>
        <c:axId val="150208735"/>
        <c:axId val="150209215"/>
      </c:lineChart>
      <c:catAx>
        <c:axId val="15020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09215"/>
        <c:crosses val="autoZero"/>
        <c:auto val="1"/>
        <c:lblAlgn val="ctr"/>
        <c:lblOffset val="100"/>
        <c:noMultiLvlLbl val="0"/>
      </c:catAx>
      <c:valAx>
        <c:axId val="1502092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0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sales dashboard.xlsx]Sheet2!PivotTable5</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WEEKLY</a:t>
            </a:r>
            <a:r>
              <a:rPr lang="en-IN" b="1" baseline="0"/>
              <a:t> CALLS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w="15875">
            <a:solidFill>
              <a:schemeClr val="accent2">
                <a:lumMod val="60000"/>
                <a:lumOff val="40000"/>
              </a:schemeClr>
            </a:solidFill>
          </a:ln>
          <a:effectLst>
            <a:outerShdw blurRad="50800" dist="50800" dir="5400000" algn="ctr" rotWithShape="0">
              <a:schemeClr val="bg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w="15875">
            <a:solidFill>
              <a:schemeClr val="accent2">
                <a:lumMod val="60000"/>
                <a:lumOff val="40000"/>
              </a:schemeClr>
            </a:solidFill>
          </a:ln>
          <a:effectLst>
            <a:outerShdw blurRad="50800" dist="50800" dir="5400000" algn="ctr" rotWithShape="0">
              <a:schemeClr val="bg1"/>
            </a:outerShdw>
          </a:effectLst>
        </c:spPr>
      </c:pivotFmt>
      <c:pivotFmt>
        <c:idx val="4"/>
        <c:spPr>
          <a:solidFill>
            <a:schemeClr val="accent2">
              <a:lumMod val="60000"/>
              <a:lumOff val="40000"/>
            </a:schemeClr>
          </a:solidFill>
          <a:ln w="15875">
            <a:solidFill>
              <a:schemeClr val="accent2">
                <a:lumMod val="60000"/>
                <a:lumOff val="40000"/>
              </a:schemeClr>
            </a:solidFill>
          </a:ln>
          <a:effectLst>
            <a:outerShdw blurRad="50800" dist="50800" dir="5400000" algn="ctr" rotWithShape="0">
              <a:schemeClr val="bg1"/>
            </a:outerShdw>
          </a:effectLst>
        </c:spPr>
      </c:pivotFmt>
      <c:pivotFmt>
        <c:idx val="5"/>
        <c:spPr>
          <a:solidFill>
            <a:schemeClr val="accent2">
              <a:lumMod val="60000"/>
              <a:lumOff val="40000"/>
            </a:schemeClr>
          </a:solidFill>
          <a:ln w="15875">
            <a:solidFill>
              <a:schemeClr val="accent2">
                <a:lumMod val="60000"/>
                <a:lumOff val="40000"/>
              </a:schemeClr>
            </a:solidFill>
          </a:ln>
          <a:effectLst>
            <a:outerShdw blurRad="50800" dist="50800" dir="5400000" algn="ctr" rotWithShape="0">
              <a:schemeClr val="bg1"/>
            </a:outerShdw>
          </a:effectLst>
        </c:spPr>
      </c:pivotFmt>
    </c:pivotFmts>
    <c:plotArea>
      <c:layout/>
      <c:barChart>
        <c:barDir val="bar"/>
        <c:grouping val="clustered"/>
        <c:varyColors val="0"/>
        <c:ser>
          <c:idx val="0"/>
          <c:order val="0"/>
          <c:tx>
            <c:strRef>
              <c:f>Sheet2!$H$13</c:f>
              <c:strCache>
                <c:ptCount val="1"/>
                <c:pt idx="0">
                  <c:v>Total</c:v>
                </c:pt>
              </c:strCache>
            </c:strRef>
          </c:tx>
          <c:spPr>
            <a:solidFill>
              <a:schemeClr val="accent2">
                <a:lumMod val="60000"/>
                <a:lumOff val="40000"/>
              </a:schemeClr>
            </a:solidFill>
            <a:ln w="15875">
              <a:solidFill>
                <a:schemeClr val="accent2">
                  <a:lumMod val="60000"/>
                  <a:lumOff val="40000"/>
                </a:schemeClr>
              </a:solidFill>
            </a:ln>
            <a:effectLst>
              <a:outerShdw blurRad="50800" dist="50800" dir="5400000" algn="ctr" rotWithShape="0">
                <a:schemeClr val="bg1"/>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Sheet2!$G$14:$G$21</c:f>
              <c:strCache>
                <c:ptCount val="7"/>
                <c:pt idx="0">
                  <c:v>Sunday</c:v>
                </c:pt>
                <c:pt idx="1">
                  <c:v>Monday</c:v>
                </c:pt>
                <c:pt idx="2">
                  <c:v>Tuesday</c:v>
                </c:pt>
                <c:pt idx="3">
                  <c:v>Wednesday</c:v>
                </c:pt>
                <c:pt idx="4">
                  <c:v>Thursday</c:v>
                </c:pt>
                <c:pt idx="5">
                  <c:v>Friday</c:v>
                </c:pt>
                <c:pt idx="6">
                  <c:v>Saturday</c:v>
                </c:pt>
              </c:strCache>
            </c:strRef>
          </c:cat>
          <c:val>
            <c:numRef>
              <c:f>Sheet2!$H$14:$H$21</c:f>
              <c:numCache>
                <c:formatCode>#,##0</c:formatCode>
                <c:ptCount val="7"/>
                <c:pt idx="0">
                  <c:v>30</c:v>
                </c:pt>
                <c:pt idx="1">
                  <c:v>34</c:v>
                </c:pt>
                <c:pt idx="2">
                  <c:v>26</c:v>
                </c:pt>
                <c:pt idx="3">
                  <c:v>38</c:v>
                </c:pt>
                <c:pt idx="4">
                  <c:v>27</c:v>
                </c:pt>
                <c:pt idx="5">
                  <c:v>27</c:v>
                </c:pt>
                <c:pt idx="6">
                  <c:v>25</c:v>
                </c:pt>
              </c:numCache>
            </c:numRef>
          </c:val>
          <c:extLst>
            <c:ext xmlns:c16="http://schemas.microsoft.com/office/drawing/2014/chart" uri="{C3380CC4-5D6E-409C-BE32-E72D297353CC}">
              <c16:uniqueId val="{00000000-3E92-4D9B-B275-3A7F0DA35D49}"/>
            </c:ext>
          </c:extLst>
        </c:ser>
        <c:dLbls>
          <c:showLegendKey val="0"/>
          <c:showVal val="0"/>
          <c:showCatName val="0"/>
          <c:showSerName val="0"/>
          <c:showPercent val="0"/>
          <c:showBubbleSize val="0"/>
        </c:dLbls>
        <c:gapWidth val="28"/>
        <c:axId val="1323902895"/>
        <c:axId val="1323903855"/>
      </c:barChart>
      <c:catAx>
        <c:axId val="1323902895"/>
        <c:scaling>
          <c:orientation val="maxMin"/>
        </c:scaling>
        <c:delete val="0"/>
        <c:axPos val="l"/>
        <c:numFmt formatCode="General" sourceLinked="1"/>
        <c:majorTickMark val="out"/>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903855"/>
        <c:crosses val="autoZero"/>
        <c:auto val="1"/>
        <c:lblAlgn val="ctr"/>
        <c:lblOffset val="100"/>
        <c:noMultiLvlLbl val="0"/>
      </c:catAx>
      <c:valAx>
        <c:axId val="1323903855"/>
        <c:scaling>
          <c:orientation val="minMax"/>
        </c:scaling>
        <c:delete val="1"/>
        <c:axPos val="t"/>
        <c:numFmt formatCode="#,##0" sourceLinked="1"/>
        <c:majorTickMark val="out"/>
        <c:minorTickMark val="none"/>
        <c:tickLblPos val="nextTo"/>
        <c:crossAx val="1323902895"/>
        <c:crosses val="autoZero"/>
        <c:crossBetween val="between"/>
      </c:valAx>
      <c:spPr>
        <a:solidFill>
          <a:schemeClr val="bg1"/>
        </a:solidFill>
        <a:ln w="47625" cmpd="thickThi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outerShdw blurRad="50800" dist="50800" dir="5400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cap="all" baseline="0"/>
              <a:t>calls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618057704406216"/>
          <c:y val="0.19062009640047575"/>
          <c:w val="0.83974413580246909"/>
          <c:h val="0.71729965422909747"/>
        </c:manualLayout>
      </c:layout>
      <c:barChart>
        <c:barDir val="bar"/>
        <c:grouping val="clustered"/>
        <c:varyColors val="0"/>
        <c:ser>
          <c:idx val="0"/>
          <c:order val="0"/>
          <c:tx>
            <c:strRef>
              <c:f>Sheet2!$F$32</c:f>
              <c:strCache>
                <c:ptCount val="1"/>
                <c:pt idx="0">
                  <c:v>call count</c:v>
                </c:pt>
              </c:strCache>
            </c:strRef>
          </c:tx>
          <c:spPr>
            <a:gradFill>
              <a:gsLst>
                <a:gs pos="0">
                  <a:schemeClr val="bg1">
                    <a:lumMod val="95000"/>
                  </a:schemeClr>
                </a:gs>
                <a:gs pos="46000">
                  <a:schemeClr val="bg1">
                    <a:lumMod val="75000"/>
                  </a:schemeClr>
                </a:gs>
                <a:gs pos="100000">
                  <a:schemeClr val="bg1">
                    <a:lumMod val="65000"/>
                  </a:schemeClr>
                </a:gs>
              </a:gsLst>
              <a:lin ang="27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Sheet2!$E$33:$E$37</c:f>
              <c:strCache>
                <c:ptCount val="5"/>
                <c:pt idx="0">
                  <c:v>R01</c:v>
                </c:pt>
                <c:pt idx="1">
                  <c:v>R02</c:v>
                </c:pt>
                <c:pt idx="2">
                  <c:v>R03</c:v>
                </c:pt>
                <c:pt idx="3">
                  <c:v>R04</c:v>
                </c:pt>
                <c:pt idx="4">
                  <c:v>R05</c:v>
                </c:pt>
              </c:strCache>
            </c:strRef>
          </c:cat>
          <c:val>
            <c:numRef>
              <c:f>Sheet2!$F$33:$F$37</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E6CB-44EE-A3BC-D61B24477CD7}"/>
            </c:ext>
          </c:extLst>
        </c:ser>
        <c:ser>
          <c:idx val="1"/>
          <c:order val="1"/>
          <c:tx>
            <c:strRef>
              <c:f>Sheet2!$F$44</c:f>
              <c:strCache>
                <c:ptCount val="1"/>
                <c:pt idx="0">
                  <c:v>selected call</c:v>
                </c:pt>
              </c:strCache>
            </c:strRef>
          </c:tx>
          <c:spPr>
            <a:solidFill>
              <a:schemeClr val="accent2">
                <a:lumMod val="60000"/>
                <a:lumOff val="40000"/>
              </a:schemeClr>
            </a:solidFill>
            <a:ln>
              <a:noFill/>
            </a:ln>
            <a:effectLst/>
          </c:spPr>
          <c:invertIfNegative val="0"/>
          <c:val>
            <c:numRef>
              <c:f>Sheet2!$F$45:$F$49</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1-E6CB-44EE-A3BC-D61B24477CD7}"/>
            </c:ext>
          </c:extLst>
        </c:ser>
        <c:dLbls>
          <c:showLegendKey val="0"/>
          <c:showVal val="0"/>
          <c:showCatName val="0"/>
          <c:showSerName val="0"/>
          <c:showPercent val="0"/>
          <c:showBubbleSize val="0"/>
        </c:dLbls>
        <c:gapWidth val="35"/>
        <c:overlap val="100"/>
        <c:axId val="230615279"/>
        <c:axId val="230612399"/>
      </c:barChart>
      <c:catAx>
        <c:axId val="230615279"/>
        <c:scaling>
          <c:orientation val="maxMin"/>
        </c:scaling>
        <c:delete val="1"/>
        <c:axPos val="l"/>
        <c:numFmt formatCode="General" sourceLinked="1"/>
        <c:majorTickMark val="out"/>
        <c:minorTickMark val="none"/>
        <c:tickLblPos val="nextTo"/>
        <c:crossAx val="230612399"/>
        <c:crosses val="autoZero"/>
        <c:auto val="1"/>
        <c:lblAlgn val="ctr"/>
        <c:lblOffset val="100"/>
        <c:noMultiLvlLbl val="0"/>
      </c:catAx>
      <c:valAx>
        <c:axId val="230612399"/>
        <c:scaling>
          <c:orientation val="minMax"/>
          <c:min val="0"/>
        </c:scaling>
        <c:delete val="1"/>
        <c:axPos val="t"/>
        <c:numFmt formatCode="#,##0" sourceLinked="1"/>
        <c:majorTickMark val="out"/>
        <c:minorTickMark val="none"/>
        <c:tickLblPos val="nextTo"/>
        <c:crossAx val="23061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046019281905957"/>
          <c:y val="0.14238258452987496"/>
          <c:w val="0.88953984592107382"/>
          <c:h val="0.78114682723483098"/>
        </c:manualLayout>
      </c:layout>
      <c:barChart>
        <c:barDir val="bar"/>
        <c:grouping val="clustered"/>
        <c:varyColors val="0"/>
        <c:ser>
          <c:idx val="0"/>
          <c:order val="0"/>
          <c:tx>
            <c:strRef>
              <c:f>Sheet2!$G$32</c:f>
              <c:strCache>
                <c:ptCount val="1"/>
                <c:pt idx="0">
                  <c:v>Total amount</c:v>
                </c:pt>
              </c:strCache>
            </c:strRef>
          </c:tx>
          <c:spPr>
            <a:gradFill flip="none" rotWithShape="1">
              <a:gsLst>
                <a:gs pos="0">
                  <a:schemeClr val="accent1">
                    <a:lumMod val="5000"/>
                    <a:lumOff val="95000"/>
                  </a:schemeClr>
                </a:gs>
                <a:gs pos="90000">
                  <a:schemeClr val="bg1">
                    <a:lumMod val="50000"/>
                  </a:schemeClr>
                </a:gs>
              </a:gsLst>
              <a:lin ang="27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Sheet2!$E$33:$E$37</c:f>
              <c:strCache>
                <c:ptCount val="5"/>
                <c:pt idx="0">
                  <c:v>R01</c:v>
                </c:pt>
                <c:pt idx="1">
                  <c:v>R02</c:v>
                </c:pt>
                <c:pt idx="2">
                  <c:v>R03</c:v>
                </c:pt>
                <c:pt idx="3">
                  <c:v>R04</c:v>
                </c:pt>
                <c:pt idx="4">
                  <c:v>R05</c:v>
                </c:pt>
              </c:strCache>
            </c:strRef>
          </c:cat>
          <c:val>
            <c:numRef>
              <c:f>Sheet2!$G$33:$G$37</c:f>
              <c:numCache>
                <c:formatCode>"₹"\ #,###.0,"k"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F99A-47C3-A837-5BC7E171730F}"/>
            </c:ext>
          </c:extLst>
        </c:ser>
        <c:ser>
          <c:idx val="1"/>
          <c:order val="1"/>
          <c:tx>
            <c:strRef>
              <c:f>Sheet2!$G$44</c:f>
              <c:strCache>
                <c:ptCount val="1"/>
                <c:pt idx="0">
                  <c:v>selected amount</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alpha val="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Sheet2!$G$45:$G$49</c:f>
              <c:numCache>
                <c:formatCode>General</c:formatCode>
                <c:ptCount val="5"/>
                <c:pt idx="0">
                  <c:v>#N/A</c:v>
                </c:pt>
                <c:pt idx="1">
                  <c:v>#N/A</c:v>
                </c:pt>
                <c:pt idx="2">
                  <c:v>20872</c:v>
                </c:pt>
                <c:pt idx="3">
                  <c:v>#N/A</c:v>
                </c:pt>
                <c:pt idx="4">
                  <c:v>#N/A</c:v>
                </c:pt>
              </c:numCache>
            </c:numRef>
          </c:val>
          <c:extLst>
            <c:ext xmlns:c16="http://schemas.microsoft.com/office/drawing/2014/chart" uri="{C3380CC4-5D6E-409C-BE32-E72D297353CC}">
              <c16:uniqueId val="{00000001-F99A-47C3-A837-5BC7E171730F}"/>
            </c:ext>
          </c:extLst>
        </c:ser>
        <c:dLbls>
          <c:dLblPos val="outEnd"/>
          <c:showLegendKey val="0"/>
          <c:showVal val="1"/>
          <c:showCatName val="0"/>
          <c:showSerName val="0"/>
          <c:showPercent val="0"/>
          <c:showBubbleSize val="0"/>
        </c:dLbls>
        <c:gapWidth val="30"/>
        <c:overlap val="100"/>
        <c:axId val="230615279"/>
        <c:axId val="230612399"/>
      </c:barChart>
      <c:catAx>
        <c:axId val="230615279"/>
        <c:scaling>
          <c:orientation val="maxMin"/>
        </c:scaling>
        <c:delete val="1"/>
        <c:axPos val="l"/>
        <c:numFmt formatCode="General" sourceLinked="1"/>
        <c:majorTickMark val="out"/>
        <c:minorTickMark val="none"/>
        <c:tickLblPos val="nextTo"/>
        <c:crossAx val="230612399"/>
        <c:crosses val="autoZero"/>
        <c:auto val="1"/>
        <c:lblAlgn val="ctr"/>
        <c:lblOffset val="100"/>
        <c:noMultiLvlLbl val="0"/>
      </c:catAx>
      <c:valAx>
        <c:axId val="230612399"/>
        <c:scaling>
          <c:orientation val="minMax"/>
        </c:scaling>
        <c:delete val="1"/>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cap="all" baseline="0"/>
                  <a:t>amount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quot;k&quot;" sourceLinked="1"/>
        <c:majorTickMark val="none"/>
        <c:minorTickMark val="none"/>
        <c:tickLblPos val="nextTo"/>
        <c:crossAx val="23061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sales dashboard.xlsx]Sheet1!PivotTable7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cap="all" baseline="0">
                <a:solidFill>
                  <a:srgbClr val="00B0F0"/>
                </a:solidFill>
              </a:rPr>
              <a:t>male</a:t>
            </a:r>
            <a:r>
              <a:rPr lang="en-IN" u="sng" cap="all" baseline="0"/>
              <a:t> to </a:t>
            </a:r>
            <a:r>
              <a:rPr lang="en-IN" b="1" u="sng" cap="all" baseline="0">
                <a:solidFill>
                  <a:schemeClr val="accent4"/>
                </a:solidFill>
              </a:rPr>
              <a:t>female </a:t>
            </a:r>
            <a:r>
              <a:rPr lang="en-IN" b="1" u="sng" cap="all" baseline="0">
                <a:solidFill>
                  <a:schemeClr val="tx1"/>
                </a:solidFill>
              </a:rPr>
              <a:t>callers</a:t>
            </a:r>
          </a:p>
        </c:rich>
      </c:tx>
      <c:overlay val="0"/>
      <c:spPr>
        <a:solidFill>
          <a:schemeClr val="bg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551078336871609E-2"/>
          <c:y val="0.24106370117891221"/>
          <c:w val="0.9248978433262568"/>
          <c:h val="0.62796392737545592"/>
        </c:manualLayout>
      </c:layout>
      <c:barChart>
        <c:barDir val="col"/>
        <c:grouping val="percentStacked"/>
        <c:varyColors val="0"/>
        <c:ser>
          <c:idx val="0"/>
          <c:order val="0"/>
          <c:tx>
            <c:strRef>
              <c:f>Sheet1!$B$3:$B$4</c:f>
              <c:strCache>
                <c:ptCount val="1"/>
                <c:pt idx="0">
                  <c:v>Female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Sheet1!$A$5:$A$8</c:f>
              <c:strCache>
                <c:ptCount val="3"/>
                <c:pt idx="0">
                  <c:v>Cincinnati</c:v>
                </c:pt>
                <c:pt idx="1">
                  <c:v>Cleveland</c:v>
                </c:pt>
                <c:pt idx="2">
                  <c:v>Columbus</c:v>
                </c:pt>
              </c:strCache>
            </c:strRef>
          </c:cat>
          <c:val>
            <c:numRef>
              <c:f>Sheet1!$B$5:$B$8</c:f>
              <c:numCache>
                <c:formatCode>#,##0</c:formatCode>
                <c:ptCount val="3"/>
                <c:pt idx="0">
                  <c:v>144</c:v>
                </c:pt>
                <c:pt idx="1">
                  <c:v>326</c:v>
                </c:pt>
                <c:pt idx="2">
                  <c:v>129</c:v>
                </c:pt>
              </c:numCache>
            </c:numRef>
          </c:val>
          <c:extLst>
            <c:ext xmlns:c16="http://schemas.microsoft.com/office/drawing/2014/chart" uri="{C3380CC4-5D6E-409C-BE32-E72D297353CC}">
              <c16:uniqueId val="{00000000-743E-4F06-AD3B-72B0A863E0EA}"/>
            </c:ext>
          </c:extLst>
        </c:ser>
        <c:ser>
          <c:idx val="1"/>
          <c:order val="1"/>
          <c:tx>
            <c:strRef>
              <c:f>Sheet1!$C$3:$C$4</c:f>
              <c:strCache>
                <c:ptCount val="1"/>
                <c:pt idx="0">
                  <c:v>Male</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Sheet1!$A$5:$A$8</c:f>
              <c:strCache>
                <c:ptCount val="3"/>
                <c:pt idx="0">
                  <c:v>Cincinnati</c:v>
                </c:pt>
                <c:pt idx="1">
                  <c:v>Cleveland</c:v>
                </c:pt>
                <c:pt idx="2">
                  <c:v>Columbus</c:v>
                </c:pt>
              </c:strCache>
            </c:strRef>
          </c:cat>
          <c:val>
            <c:numRef>
              <c:f>Sheet1!$C$5:$C$8</c:f>
              <c:numCache>
                <c:formatCode>#,##0</c:formatCode>
                <c:ptCount val="3"/>
                <c:pt idx="0">
                  <c:v>132</c:v>
                </c:pt>
                <c:pt idx="1">
                  <c:v>63</c:v>
                </c:pt>
                <c:pt idx="2">
                  <c:v>206</c:v>
                </c:pt>
              </c:numCache>
            </c:numRef>
          </c:val>
          <c:extLst>
            <c:ext xmlns:c16="http://schemas.microsoft.com/office/drawing/2014/chart" uri="{C3380CC4-5D6E-409C-BE32-E72D297353CC}">
              <c16:uniqueId val="{00000001-743E-4F06-AD3B-72B0A863E0EA}"/>
            </c:ext>
          </c:extLst>
        </c:ser>
        <c:dLbls>
          <c:dLblPos val="ctr"/>
          <c:showLegendKey val="0"/>
          <c:showVal val="1"/>
          <c:showCatName val="0"/>
          <c:showSerName val="0"/>
          <c:showPercent val="0"/>
          <c:showBubbleSize val="0"/>
        </c:dLbls>
        <c:gapWidth val="38"/>
        <c:overlap val="100"/>
        <c:axId val="1482123792"/>
        <c:axId val="1482129072"/>
      </c:barChart>
      <c:catAx>
        <c:axId val="1482123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129072"/>
        <c:crosses val="autoZero"/>
        <c:auto val="1"/>
        <c:lblAlgn val="ctr"/>
        <c:lblOffset val="100"/>
        <c:noMultiLvlLbl val="0"/>
      </c:catAx>
      <c:valAx>
        <c:axId val="1482129072"/>
        <c:scaling>
          <c:orientation val="minMax"/>
        </c:scaling>
        <c:delete val="1"/>
        <c:axPos val="l"/>
        <c:numFmt formatCode="0%" sourceLinked="1"/>
        <c:majorTickMark val="out"/>
        <c:minorTickMark val="none"/>
        <c:tickLblPos val="nextTo"/>
        <c:crossAx val="148212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sales dashboard.xlsx]Sheet2!PivotTable3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cap="all" baseline="0"/>
              <a:t>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Sheet2!$A$55:$A$62</c:f>
              <c:multiLvlStrCache>
                <c:ptCount val="6"/>
                <c:lvl>
                  <c:pt idx="0">
                    <c:v>0</c:v>
                  </c:pt>
                  <c:pt idx="1">
                    <c:v>1</c:v>
                  </c:pt>
                  <c:pt idx="2">
                    <c:v>2</c:v>
                  </c:pt>
                  <c:pt idx="3">
                    <c:v>3</c:v>
                  </c:pt>
                  <c:pt idx="4">
                    <c:v>4</c:v>
                  </c:pt>
                  <c:pt idx="5">
                    <c:v>5</c:v>
                  </c:pt>
                </c:lvl>
                <c:lvl>
                  <c:pt idx="0">
                    <c:v>R03</c:v>
                  </c:pt>
                </c:lvl>
              </c:multiLvlStrCache>
            </c:multiLvlStrRef>
          </c:cat>
          <c:val>
            <c:numRef>
              <c:f>Sheet2!$B$55:$B$62</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9D41-461B-9482-5C8F09C75FDA}"/>
            </c:ext>
          </c:extLst>
        </c:ser>
        <c:dLbls>
          <c:dLblPos val="outEnd"/>
          <c:showLegendKey val="0"/>
          <c:showVal val="1"/>
          <c:showCatName val="0"/>
          <c:showSerName val="0"/>
          <c:showPercent val="0"/>
          <c:showBubbleSize val="0"/>
        </c:dLbls>
        <c:gapWidth val="25"/>
        <c:overlap val="53"/>
        <c:axId val="1482070512"/>
        <c:axId val="1482087312"/>
      </c:barChart>
      <c:catAx>
        <c:axId val="14820705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82087312"/>
        <c:crosses val="autoZero"/>
        <c:auto val="1"/>
        <c:lblAlgn val="ctr"/>
        <c:lblOffset val="100"/>
        <c:noMultiLvlLbl val="0"/>
      </c:catAx>
      <c:valAx>
        <c:axId val="1482087312"/>
        <c:scaling>
          <c:orientation val="minMax"/>
        </c:scaling>
        <c:delete val="1"/>
        <c:axPos val="l"/>
        <c:numFmt formatCode="#,##0" sourceLinked="1"/>
        <c:majorTickMark val="out"/>
        <c:minorTickMark val="none"/>
        <c:tickLblPos val="nextTo"/>
        <c:crossAx val="1482070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5.jpeg"/><Relationship Id="rId3" Type="http://schemas.openxmlformats.org/officeDocument/2006/relationships/image" Target="../media/image3.png"/><Relationship Id="rId21" Type="http://schemas.openxmlformats.org/officeDocument/2006/relationships/hyperlink" Target="https://www.pngall.com/businessman-png/download/22460" TargetMode="Externa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hyperlink" Target="https://www.flickr.com/photos/archivesnz/49839712396/" TargetMode="External"/><Relationship Id="rId2" Type="http://schemas.openxmlformats.org/officeDocument/2006/relationships/image" Target="../media/image2.svg"/><Relationship Id="rId16" Type="http://schemas.openxmlformats.org/officeDocument/2006/relationships/image" Target="../media/image14.jpeg"/><Relationship Id="rId20"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18.jpeg"/><Relationship Id="rId5" Type="http://schemas.openxmlformats.org/officeDocument/2006/relationships/image" Target="../media/image5.png"/><Relationship Id="rId15" Type="http://schemas.openxmlformats.org/officeDocument/2006/relationships/hyperlink" Target="https://creativecommons.org/licenses/by/3.0/" TargetMode="External"/><Relationship Id="rId23" Type="http://schemas.openxmlformats.org/officeDocument/2006/relationships/hyperlink" Target="https://www.flickr.com/photos/sa_ku_ra/11285747/" TargetMode="External"/><Relationship Id="rId10" Type="http://schemas.openxmlformats.org/officeDocument/2006/relationships/image" Target="../media/image10.svg"/><Relationship Id="rId19" Type="http://schemas.openxmlformats.org/officeDocument/2006/relationships/hyperlink" Target="https://pixabay.com/en/man-person-portrait-face-388104/" TargetMode="Externa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hyperlink" Target="https://fotoia.es/en/foto/fotografia-de-pasaporte-biometricamente-compatible-joven-hermosa-que-mira-001188-1188/" TargetMode="External"/><Relationship Id="rId22" Type="http://schemas.openxmlformats.org/officeDocument/2006/relationships/image" Target="../media/image17.jpeg"/></Relationships>
</file>

<file path=xl/drawings/_rels/drawing2.xml.rels><?xml version="1.0" encoding="UTF-8" standalone="yes"?>
<Relationships xmlns="http://schemas.openxmlformats.org/package/2006/relationships"><Relationship Id="rId8" Type="http://schemas.openxmlformats.org/officeDocument/2006/relationships/image" Target="../media/image26.svg"/><Relationship Id="rId13" Type="http://schemas.openxmlformats.org/officeDocument/2006/relationships/image" Target="../media/image27.png"/><Relationship Id="rId3" Type="http://schemas.openxmlformats.org/officeDocument/2006/relationships/image" Target="../media/image21.png"/><Relationship Id="rId7" Type="http://schemas.openxmlformats.org/officeDocument/2006/relationships/image" Target="../media/image25.png"/><Relationship Id="rId12" Type="http://schemas.openxmlformats.org/officeDocument/2006/relationships/chart" Target="../charts/chart4.xml"/><Relationship Id="rId2" Type="http://schemas.openxmlformats.org/officeDocument/2006/relationships/image" Target="../media/image20.svg"/><Relationship Id="rId16" Type="http://schemas.openxmlformats.org/officeDocument/2006/relationships/chart" Target="../charts/chart6.xml"/><Relationship Id="rId1" Type="http://schemas.openxmlformats.org/officeDocument/2006/relationships/image" Target="../media/image19.png"/><Relationship Id="rId6" Type="http://schemas.openxmlformats.org/officeDocument/2006/relationships/image" Target="../media/image24.svg"/><Relationship Id="rId11" Type="http://schemas.openxmlformats.org/officeDocument/2006/relationships/chart" Target="../charts/chart3.xml"/><Relationship Id="rId5" Type="http://schemas.openxmlformats.org/officeDocument/2006/relationships/image" Target="../media/image23.png"/><Relationship Id="rId15" Type="http://schemas.openxmlformats.org/officeDocument/2006/relationships/chart" Target="../charts/chart5.xml"/><Relationship Id="rId10" Type="http://schemas.openxmlformats.org/officeDocument/2006/relationships/chart" Target="../charts/chart2.xml"/><Relationship Id="rId4" Type="http://schemas.openxmlformats.org/officeDocument/2006/relationships/image" Target="../media/image22.svg"/><Relationship Id="rId9" Type="http://schemas.openxmlformats.org/officeDocument/2006/relationships/chart" Target="../charts/chart1.xml"/><Relationship Id="rId14" Type="http://schemas.openxmlformats.org/officeDocument/2006/relationships/image" Target="../media/image28.sv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4</xdr:row>
      <xdr:rowOff>507057</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53837</xdr:colOff>
      <xdr:row>10</xdr:row>
      <xdr:rowOff>120312</xdr:rowOff>
    </xdr:from>
    <xdr:to>
      <xdr:col>1</xdr:col>
      <xdr:colOff>463487</xdr:colOff>
      <xdr:row>12</xdr:row>
      <xdr:rowOff>148961</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99880" y="2646508"/>
          <a:ext cx="409650" cy="393084"/>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156630</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editAs="oneCell">
    <xdr:from>
      <xdr:col>5</xdr:col>
      <xdr:colOff>165653</xdr:colOff>
      <xdr:row>5</xdr:row>
      <xdr:rowOff>63693</xdr:rowOff>
    </xdr:from>
    <xdr:to>
      <xdr:col>5</xdr:col>
      <xdr:colOff>617055</xdr:colOff>
      <xdr:row>6</xdr:row>
      <xdr:rowOff>1573</xdr:rowOff>
    </xdr:to>
    <xdr:pic>
      <xdr:nvPicPr>
        <xdr:cNvPr id="9" name="Picture 8">
          <a:extLst>
            <a:ext uri="{FF2B5EF4-FFF2-40B4-BE49-F238E27FC236}">
              <a16:creationId xmlns:a16="http://schemas.microsoft.com/office/drawing/2014/main" id="{DECD8676-D2AC-D06A-9D6D-91B8BB303C58}"/>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 uri="{837473B0-CC2E-450A-ABE3-18F120FF3D39}">
              <a1611:picAttrSrcUrl xmlns:a1611="http://schemas.microsoft.com/office/drawing/2016/11/main" r:id="rId14"/>
            </a:ext>
          </a:extLst>
        </a:blip>
        <a:srcRect l="532" t="1608" r="-532" b="29972"/>
        <a:stretch>
          <a:fillRect/>
        </a:stretch>
      </xdr:blipFill>
      <xdr:spPr>
        <a:xfrm>
          <a:off x="3205370" y="2026671"/>
          <a:ext cx="451402" cy="451402"/>
        </a:xfrm>
        <a:prstGeom prst="ellipse">
          <a:avLst/>
        </a:prstGeom>
      </xdr:spPr>
    </xdr:pic>
    <xdr:clientData/>
  </xdr:twoCellAnchor>
  <xdr:oneCellAnchor>
    <xdr:from>
      <xdr:col>9</xdr:col>
      <xdr:colOff>426557</xdr:colOff>
      <xdr:row>27</xdr:row>
      <xdr:rowOff>69580</xdr:rowOff>
    </xdr:from>
    <xdr:ext cx="614974" cy="1219308"/>
    <xdr:sp macro="" textlink="">
      <xdr:nvSpPr>
        <xdr:cNvPr id="10" name="TextBox 9">
          <a:extLst>
            <a:ext uri="{FF2B5EF4-FFF2-40B4-BE49-F238E27FC236}">
              <a16:creationId xmlns:a16="http://schemas.microsoft.com/office/drawing/2014/main" id="{6510B145-02EF-13B1-2B5E-C0188DF0C252}"/>
            </a:ext>
          </a:extLst>
        </xdr:cNvPr>
        <xdr:cNvSpPr txBox="1"/>
      </xdr:nvSpPr>
      <xdr:spPr>
        <a:xfrm>
          <a:off x="6274079" y="5411863"/>
          <a:ext cx="614974" cy="12193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900">
              <a:hlinkClick xmlns:r="http://schemas.openxmlformats.org/officeDocument/2006/relationships" r:id="rId14" tooltip="https://fotoia.es/en/foto/fotografia-de-pasaporte-biometricamente-compatible-joven-hermosa-que-mira-001188-1188/"/>
            </a:rPr>
            <a:t>This Photo</a:t>
          </a:r>
          <a:r>
            <a:rPr lang="en-IN" sz="900"/>
            <a:t> by Unknown Author is licensed under </a:t>
          </a:r>
          <a:r>
            <a:rPr lang="en-IN" sz="900">
              <a:hlinkClick xmlns:r="http://schemas.openxmlformats.org/officeDocument/2006/relationships" r:id="rId15" tooltip="https://creativecommons.org/licenses/by/3.0/"/>
            </a:rPr>
            <a:t>CC BY</a:t>
          </a:r>
          <a:endParaRPr lang="en-IN" sz="900"/>
        </a:p>
      </xdr:txBody>
    </xdr:sp>
    <xdr:clientData/>
  </xdr:oneCellAnchor>
  <xdr:twoCellAnchor editAs="oneCell">
    <xdr:from>
      <xdr:col>5</xdr:col>
      <xdr:colOff>179904</xdr:colOff>
      <xdr:row>4</xdr:row>
      <xdr:rowOff>118818</xdr:rowOff>
    </xdr:from>
    <xdr:to>
      <xdr:col>5</xdr:col>
      <xdr:colOff>554935</xdr:colOff>
      <xdr:row>4</xdr:row>
      <xdr:rowOff>563215</xdr:rowOff>
    </xdr:to>
    <xdr:pic>
      <xdr:nvPicPr>
        <xdr:cNvPr id="12" name="Picture 11">
          <a:extLst>
            <a:ext uri="{FF2B5EF4-FFF2-40B4-BE49-F238E27FC236}">
              <a16:creationId xmlns:a16="http://schemas.microsoft.com/office/drawing/2014/main" id="{223F3916-1D96-3886-5E5D-0713C6E88666}"/>
            </a:ext>
          </a:extLst>
        </xdr:cNvPr>
        <xdr:cNvPicPr>
          <a:picLocks noChangeAspect="1"/>
        </xdr:cNvPicPr>
      </xdr:nvPicPr>
      <xdr:blipFill rotWithShape="1">
        <a:blip xmlns:r="http://schemas.openxmlformats.org/officeDocument/2006/relationships" r:embed="rId16" cstate="print">
          <a:extLst>
            <a:ext uri="{28A0092B-C50C-407E-A947-70E740481C1C}">
              <a14:useLocalDpi xmlns:a14="http://schemas.microsoft.com/office/drawing/2010/main" val="0"/>
            </a:ext>
            <a:ext uri="{837473B0-CC2E-450A-ABE3-18F120FF3D39}">
              <a1611:picAttrSrcUrl xmlns:a1611="http://schemas.microsoft.com/office/drawing/2016/11/main" r:id="rId17"/>
            </a:ext>
          </a:extLst>
        </a:blip>
        <a:srcRect l="-13098" t="-2291" r="-10309" b="-2385"/>
        <a:stretch>
          <a:fillRect/>
        </a:stretch>
      </xdr:blipFill>
      <xdr:spPr>
        <a:xfrm>
          <a:off x="3219621" y="1489590"/>
          <a:ext cx="375031" cy="444397"/>
        </a:xfrm>
        <a:prstGeom prst="ellipse">
          <a:avLst/>
        </a:prstGeom>
      </xdr:spPr>
    </xdr:pic>
    <xdr:clientData/>
  </xdr:twoCellAnchor>
  <xdr:oneCellAnchor>
    <xdr:from>
      <xdr:col>10</xdr:col>
      <xdr:colOff>80512</xdr:colOff>
      <xdr:row>27</xdr:row>
      <xdr:rowOff>64780</xdr:rowOff>
    </xdr:from>
    <xdr:ext cx="623889" cy="1219308"/>
    <xdr:sp macro="" textlink="">
      <xdr:nvSpPr>
        <xdr:cNvPr id="13" name="TextBox 12">
          <a:extLst>
            <a:ext uri="{FF2B5EF4-FFF2-40B4-BE49-F238E27FC236}">
              <a16:creationId xmlns:a16="http://schemas.microsoft.com/office/drawing/2014/main" id="{70EDBA03-0F70-B62A-D815-75FC1A35AB4D}"/>
            </a:ext>
          </a:extLst>
        </xdr:cNvPr>
        <xdr:cNvSpPr txBox="1"/>
      </xdr:nvSpPr>
      <xdr:spPr>
        <a:xfrm>
          <a:off x="6574077" y="5407063"/>
          <a:ext cx="623889" cy="12193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900">
              <a:hlinkClick xmlns:r="http://schemas.openxmlformats.org/officeDocument/2006/relationships" r:id="rId17" tooltip="https://www.flickr.com/photos/archivesnz/49839712396/"/>
            </a:rPr>
            <a:t>This Photo</a:t>
          </a:r>
          <a:r>
            <a:rPr lang="en-IN" sz="900"/>
            <a:t> by Unknown Author is licensed under </a:t>
          </a:r>
          <a:r>
            <a:rPr lang="en-IN" sz="900">
              <a:hlinkClick xmlns:r="http://schemas.openxmlformats.org/officeDocument/2006/relationships" r:id="rId15" tooltip="https://creativecommons.org/licenses/by/3.0/"/>
            </a:rPr>
            <a:t>CC BY</a:t>
          </a:r>
          <a:endParaRPr lang="en-IN" sz="900"/>
        </a:p>
      </xdr:txBody>
    </xdr:sp>
    <xdr:clientData/>
  </xdr:oneCellAnchor>
  <xdr:oneCellAnchor>
    <xdr:from>
      <xdr:col>10</xdr:col>
      <xdr:colOff>230512</xdr:colOff>
      <xdr:row>8</xdr:row>
      <xdr:rowOff>109766</xdr:rowOff>
    </xdr:from>
    <xdr:ext cx="544732" cy="233205"/>
    <xdr:sp macro="" textlink="">
      <xdr:nvSpPr>
        <xdr:cNvPr id="16" name="TextBox 15">
          <a:extLst>
            <a:ext uri="{FF2B5EF4-FFF2-40B4-BE49-F238E27FC236}">
              <a16:creationId xmlns:a16="http://schemas.microsoft.com/office/drawing/2014/main" id="{4530CBBD-7783-4FFB-8134-450C376F5A4F}"/>
            </a:ext>
          </a:extLst>
        </xdr:cNvPr>
        <xdr:cNvSpPr txBox="1"/>
      </xdr:nvSpPr>
      <xdr:spPr>
        <a:xfrm>
          <a:off x="6724077" y="1989918"/>
          <a:ext cx="544732"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editAs="oneCell">
    <xdr:from>
      <xdr:col>5</xdr:col>
      <xdr:colOff>235568</xdr:colOff>
      <xdr:row>2</xdr:row>
      <xdr:rowOff>621196</xdr:rowOff>
    </xdr:from>
    <xdr:to>
      <xdr:col>5</xdr:col>
      <xdr:colOff>670404</xdr:colOff>
      <xdr:row>4</xdr:row>
      <xdr:rowOff>49695</xdr:rowOff>
    </xdr:to>
    <xdr:pic>
      <xdr:nvPicPr>
        <xdr:cNvPr id="18" name="Picture 17">
          <a:extLst>
            <a:ext uri="{FF2B5EF4-FFF2-40B4-BE49-F238E27FC236}">
              <a16:creationId xmlns:a16="http://schemas.microsoft.com/office/drawing/2014/main" id="{0E19143A-9BF9-2E9C-8E1D-A5D6F82E911F}"/>
            </a:ext>
          </a:extLst>
        </xdr:cNvPr>
        <xdr:cNvPicPr>
          <a:picLocks noChangeAspect="1"/>
        </xdr:cNvPicPr>
      </xdr:nvPicPr>
      <xdr:blipFill rotWithShape="1">
        <a:blip xmlns:r="http://schemas.openxmlformats.org/officeDocument/2006/relationships" r:embed="rId18" cstate="print">
          <a:extLst>
            <a:ext uri="{28A0092B-C50C-407E-A947-70E740481C1C}">
              <a14:useLocalDpi xmlns:a14="http://schemas.microsoft.com/office/drawing/2010/main" val="0"/>
            </a:ext>
            <a:ext uri="{837473B0-CC2E-450A-ABE3-18F120FF3D39}">
              <a1611:picAttrSrcUrl xmlns:a1611="http://schemas.microsoft.com/office/drawing/2016/11/main" r:id="rId19"/>
            </a:ext>
          </a:extLst>
        </a:blip>
        <a:srcRect/>
        <a:stretch>
          <a:fillRect/>
        </a:stretch>
      </xdr:blipFill>
      <xdr:spPr>
        <a:xfrm>
          <a:off x="3275285" y="985631"/>
          <a:ext cx="434836" cy="434836"/>
        </a:xfrm>
        <a:prstGeom prst="ellipse">
          <a:avLst/>
        </a:prstGeom>
      </xdr:spPr>
    </xdr:pic>
    <xdr:clientData/>
  </xdr:twoCellAnchor>
  <xdr:twoCellAnchor editAs="oneCell">
    <xdr:from>
      <xdr:col>5</xdr:col>
      <xdr:colOff>140806</xdr:colOff>
      <xdr:row>6</xdr:row>
      <xdr:rowOff>144665</xdr:rowOff>
    </xdr:from>
    <xdr:to>
      <xdr:col>5</xdr:col>
      <xdr:colOff>650186</xdr:colOff>
      <xdr:row>6</xdr:row>
      <xdr:rowOff>641902</xdr:rowOff>
    </xdr:to>
    <xdr:pic>
      <xdr:nvPicPr>
        <xdr:cNvPr id="20" name="Picture 19">
          <a:extLst>
            <a:ext uri="{FF2B5EF4-FFF2-40B4-BE49-F238E27FC236}">
              <a16:creationId xmlns:a16="http://schemas.microsoft.com/office/drawing/2014/main" id="{79054525-4243-2AD5-DB02-8592DCE3EDAE}"/>
            </a:ext>
          </a:extLst>
        </xdr:cNvPr>
        <xdr:cNvPicPr>
          <a:picLocks noChangeAspect="1"/>
        </xdr:cNvPicPr>
      </xdr:nvPicPr>
      <xdr:blipFill rotWithShape="1">
        <a:blip xmlns:r="http://schemas.openxmlformats.org/officeDocument/2006/relationships" r:embed="rId20" cstate="print">
          <a:extLst>
            <a:ext uri="{28A0092B-C50C-407E-A947-70E740481C1C}">
              <a14:useLocalDpi xmlns:a14="http://schemas.microsoft.com/office/drawing/2010/main" val="0"/>
            </a:ext>
            <a:ext uri="{837473B0-CC2E-450A-ABE3-18F120FF3D39}">
              <a1611:picAttrSrcUrl xmlns:a1611="http://schemas.microsoft.com/office/drawing/2016/11/main" r:id="rId21"/>
            </a:ext>
          </a:extLst>
        </a:blip>
        <a:srcRect l="29182" r="36975" b="50446"/>
        <a:stretch>
          <a:fillRect/>
        </a:stretch>
      </xdr:blipFill>
      <xdr:spPr>
        <a:xfrm>
          <a:off x="3180523" y="3532252"/>
          <a:ext cx="509380" cy="497237"/>
        </a:xfrm>
        <a:prstGeom prst="ellipse">
          <a:avLst/>
        </a:prstGeom>
      </xdr:spPr>
    </xdr:pic>
    <xdr:clientData/>
  </xdr:twoCellAnchor>
  <xdr:oneCellAnchor>
    <xdr:from>
      <xdr:col>9</xdr:col>
      <xdr:colOff>401706</xdr:colOff>
      <xdr:row>8</xdr:row>
      <xdr:rowOff>60715</xdr:rowOff>
    </xdr:from>
    <xdr:ext cx="1031944" cy="327931"/>
    <xdr:sp macro="" textlink="">
      <xdr:nvSpPr>
        <xdr:cNvPr id="21" name="TextBox 20">
          <a:extLst>
            <a:ext uri="{FF2B5EF4-FFF2-40B4-BE49-F238E27FC236}">
              <a16:creationId xmlns:a16="http://schemas.microsoft.com/office/drawing/2014/main" id="{4B959E21-4FDF-F702-A029-197AFFE29A61}"/>
            </a:ext>
          </a:extLst>
        </xdr:cNvPr>
        <xdr:cNvSpPr txBox="1"/>
      </xdr:nvSpPr>
      <xdr:spPr>
        <a:xfrm>
          <a:off x="6249228" y="1940867"/>
          <a:ext cx="1031944" cy="327931"/>
        </a:xfrm>
        <a:prstGeom prst="ellipse">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xdr:from>
      <xdr:col>5</xdr:col>
      <xdr:colOff>223629</xdr:colOff>
      <xdr:row>2</xdr:row>
      <xdr:rowOff>167035</xdr:rowOff>
    </xdr:from>
    <xdr:to>
      <xdr:col>5</xdr:col>
      <xdr:colOff>617553</xdr:colOff>
      <xdr:row>2</xdr:row>
      <xdr:rowOff>559074</xdr:rowOff>
    </xdr:to>
    <xdr:pic>
      <xdr:nvPicPr>
        <xdr:cNvPr id="24" name="Picture 23">
          <a:extLst>
            <a:ext uri="{FF2B5EF4-FFF2-40B4-BE49-F238E27FC236}">
              <a16:creationId xmlns:a16="http://schemas.microsoft.com/office/drawing/2014/main" id="{E664D91E-7464-4E37-A302-90E415D0A4EA}"/>
            </a:ext>
          </a:extLst>
        </xdr:cNvPr>
        <xdr:cNvPicPr>
          <a:picLocks noChangeAspect="1"/>
        </xdr:cNvPicPr>
      </xdr:nvPicPr>
      <xdr:blipFill rotWithShape="1">
        <a:blip xmlns:r="http://schemas.openxmlformats.org/officeDocument/2006/relationships" r:embed="rId22" cstate="print">
          <a:extLst>
            <a:ext uri="{28A0092B-C50C-407E-A947-70E740481C1C}">
              <a14:useLocalDpi xmlns:a14="http://schemas.microsoft.com/office/drawing/2010/main" val="0"/>
            </a:ext>
            <a:ext uri="{837473B0-CC2E-450A-ABE3-18F120FF3D39}">
              <a1611:picAttrSrcUrl xmlns:a1611="http://schemas.microsoft.com/office/drawing/2016/11/main" r:id="rId23"/>
            </a:ext>
          </a:extLst>
        </a:blip>
        <a:srcRect/>
        <a:stretch>
          <a:fillRect/>
        </a:stretch>
      </xdr:blipFill>
      <xdr:spPr>
        <a:xfrm>
          <a:off x="3263346" y="531470"/>
          <a:ext cx="393924" cy="392039"/>
        </a:xfrm>
        <a:prstGeom prst="ellipse">
          <a:avLst/>
        </a:prstGeom>
        <a:blipFill dpi="0" rotWithShape="1">
          <a:blip xmlns:r="http://schemas.openxmlformats.org/officeDocument/2006/relationships" r:embed="rId24"/>
          <a:srcRect/>
          <a:stretch>
            <a:fillRect/>
          </a:stretch>
        </a:blipFill>
      </xdr:spPr>
    </xdr:pic>
    <xdr:clientData fLocksWithSheet="0"/>
  </xdr:twoCellAnchor>
</xdr:wsDr>
</file>

<file path=xl/drawings/drawing2.xml><?xml version="1.0" encoding="utf-8"?>
<xdr:wsDr xmlns:xdr="http://schemas.openxmlformats.org/drawingml/2006/spreadsheetDrawing" xmlns:a="http://schemas.openxmlformats.org/drawingml/2006/main">
  <xdr:twoCellAnchor>
    <xdr:from>
      <xdr:col>3</xdr:col>
      <xdr:colOff>288689</xdr:colOff>
      <xdr:row>7</xdr:row>
      <xdr:rowOff>69080</xdr:rowOff>
    </xdr:from>
    <xdr:to>
      <xdr:col>5</xdr:col>
      <xdr:colOff>547590</xdr:colOff>
      <xdr:row>12</xdr:row>
      <xdr:rowOff>157693</xdr:rowOff>
    </xdr:to>
    <xdr:grpSp>
      <xdr:nvGrpSpPr>
        <xdr:cNvPr id="14" name="Group 13">
          <a:extLst>
            <a:ext uri="{FF2B5EF4-FFF2-40B4-BE49-F238E27FC236}">
              <a16:creationId xmlns:a16="http://schemas.microsoft.com/office/drawing/2014/main" id="{6CD89A3F-496E-5BBF-5CAC-54FA60D8C4BF}"/>
            </a:ext>
          </a:extLst>
        </xdr:cNvPr>
        <xdr:cNvGrpSpPr/>
      </xdr:nvGrpSpPr>
      <xdr:grpSpPr>
        <a:xfrm>
          <a:off x="1380318" y="1342647"/>
          <a:ext cx="1553873" cy="998304"/>
          <a:chOff x="1736571" y="1309192"/>
          <a:chExt cx="1541795" cy="977619"/>
        </a:xfrm>
        <a:solidFill>
          <a:schemeClr val="accent1">
            <a:lumMod val="60000"/>
            <a:lumOff val="40000"/>
          </a:schemeClr>
        </a:solidFill>
      </xdr:grpSpPr>
      <xdr:sp macro="" textlink="Sheet2!B4">
        <xdr:nvSpPr>
          <xdr:cNvPr id="2" name="Rectangle 1">
            <a:extLst>
              <a:ext uri="{FF2B5EF4-FFF2-40B4-BE49-F238E27FC236}">
                <a16:creationId xmlns:a16="http://schemas.microsoft.com/office/drawing/2014/main" id="{C6F669AC-42B3-8C46-DDA8-FE0BCAD0E85C}"/>
              </a:ext>
            </a:extLst>
          </xdr:cNvPr>
          <xdr:cNvSpPr/>
        </xdr:nvSpPr>
        <xdr:spPr>
          <a:xfrm>
            <a:off x="1736571" y="1309192"/>
            <a:ext cx="1541795" cy="977619"/>
          </a:xfrm>
          <a:prstGeom prst="rect">
            <a:avLst/>
          </a:prstGeom>
          <a:grpFill/>
          <a:effectLst>
            <a:outerShdw blurRad="50800" dist="127000" dir="3000000" algn="bl" rotWithShape="0">
              <a:prstClr val="black">
                <a:alpha val="40000"/>
              </a:prstClr>
            </a:outerShdw>
            <a:reflection stA="0" endPos="65000" dist="50800" dir="5400000" sy="-100000" algn="bl" rotWithShape="0"/>
            <a:softEdge rad="0"/>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fld id="{4C89F034-1853-46D6-954A-EE0273ECE976}" type="TxLink">
              <a:rPr lang="en-US" sz="1600" b="1" i="0" u="none" strike="noStrike">
                <a:solidFill>
                  <a:srgbClr val="000000"/>
                </a:solidFill>
                <a:latin typeface="Aptos"/>
              </a:rPr>
              <a:pPr algn="ctr"/>
              <a:t>1,000</a:t>
            </a:fld>
            <a:endParaRPr lang="en-IN" sz="1600" b="1"/>
          </a:p>
        </xdr:txBody>
      </xdr:sp>
      <xdr:sp macro="" textlink="">
        <xdr:nvSpPr>
          <xdr:cNvPr id="3" name="TextBox 2">
            <a:extLst>
              <a:ext uri="{FF2B5EF4-FFF2-40B4-BE49-F238E27FC236}">
                <a16:creationId xmlns:a16="http://schemas.microsoft.com/office/drawing/2014/main" id="{14B5E5AB-5987-6FE3-F995-07717794CBCF}"/>
              </a:ext>
            </a:extLst>
          </xdr:cNvPr>
          <xdr:cNvSpPr txBox="1"/>
        </xdr:nvSpPr>
        <xdr:spPr>
          <a:xfrm>
            <a:off x="2033748" y="1342474"/>
            <a:ext cx="947737" cy="342851"/>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600" b="1" cap="all" baseline="0">
                <a:solidFill>
                  <a:schemeClr val="bg1"/>
                </a:solidFill>
              </a:rPr>
              <a:t>calls</a:t>
            </a:r>
          </a:p>
        </xdr:txBody>
      </xdr:sp>
      <xdr:pic>
        <xdr:nvPicPr>
          <xdr:cNvPr id="4" name="Graphic 3" descr="Receiver with solid fill">
            <a:extLst>
              <a:ext uri="{FF2B5EF4-FFF2-40B4-BE49-F238E27FC236}">
                <a16:creationId xmlns:a16="http://schemas.microsoft.com/office/drawing/2014/main" id="{E0910CDB-CB94-428F-A260-73B92709105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57655" y="1337952"/>
            <a:ext cx="297793" cy="279711"/>
          </a:xfrm>
          <a:prstGeom prst="rect">
            <a:avLst/>
          </a:prstGeom>
        </xdr:spPr>
      </xdr:pic>
      <xdr:sp macro="" textlink="Sheet2!B9">
        <xdr:nvSpPr>
          <xdr:cNvPr id="6" name="TextBox 5">
            <a:extLst>
              <a:ext uri="{FF2B5EF4-FFF2-40B4-BE49-F238E27FC236}">
                <a16:creationId xmlns:a16="http://schemas.microsoft.com/office/drawing/2014/main" id="{3C3AD59B-3289-A0AD-137F-B71579E09B38}"/>
              </a:ext>
            </a:extLst>
          </xdr:cNvPr>
          <xdr:cNvSpPr txBox="1"/>
        </xdr:nvSpPr>
        <xdr:spPr>
          <a:xfrm>
            <a:off x="1929626" y="1978893"/>
            <a:ext cx="1152681" cy="238279"/>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EF5854-2C72-45AB-B115-7C912EE30AD7}" type="TxLink">
              <a:rPr lang="en-US" sz="1600" b="1" i="0" u="none" strike="noStrike">
                <a:solidFill>
                  <a:srgbClr val="000000"/>
                </a:solidFill>
                <a:latin typeface="Aptos"/>
              </a:rPr>
              <a:pPr algn="ctr"/>
              <a:t>207</a:t>
            </a:fld>
            <a:endParaRPr lang="en-IN" sz="1600" b="1">
              <a:solidFill>
                <a:schemeClr val="tx1"/>
              </a:solidFill>
            </a:endParaRPr>
          </a:p>
        </xdr:txBody>
      </xdr:sp>
    </xdr:grpSp>
    <xdr:clientData/>
  </xdr:twoCellAnchor>
  <xdr:twoCellAnchor>
    <xdr:from>
      <xdr:col>3</xdr:col>
      <xdr:colOff>212959</xdr:colOff>
      <xdr:row>23</xdr:row>
      <xdr:rowOff>116796</xdr:rowOff>
    </xdr:from>
    <xdr:to>
      <xdr:col>5</xdr:col>
      <xdr:colOff>579991</xdr:colOff>
      <xdr:row>29</xdr:row>
      <xdr:rowOff>19355</xdr:rowOff>
    </xdr:to>
    <xdr:grpSp>
      <xdr:nvGrpSpPr>
        <xdr:cNvPr id="19" name="Group 18">
          <a:extLst>
            <a:ext uri="{FF2B5EF4-FFF2-40B4-BE49-F238E27FC236}">
              <a16:creationId xmlns:a16="http://schemas.microsoft.com/office/drawing/2014/main" id="{C5398DD5-8C6A-3280-663B-34A8388FAB0B}"/>
            </a:ext>
          </a:extLst>
        </xdr:cNvPr>
        <xdr:cNvGrpSpPr/>
      </xdr:nvGrpSpPr>
      <xdr:grpSpPr>
        <a:xfrm>
          <a:off x="1304588" y="4301375"/>
          <a:ext cx="1662004" cy="994188"/>
          <a:chOff x="1734495" y="3827694"/>
          <a:chExt cx="1691394" cy="974071"/>
        </a:xfrm>
        <a:solidFill>
          <a:schemeClr val="accent1">
            <a:lumMod val="60000"/>
            <a:lumOff val="40000"/>
          </a:schemeClr>
        </a:solidFill>
      </xdr:grpSpPr>
      <xdr:sp macro="" textlink="Sheet2!D4">
        <xdr:nvSpPr>
          <xdr:cNvPr id="12" name="Rectangle 11">
            <a:extLst>
              <a:ext uri="{FF2B5EF4-FFF2-40B4-BE49-F238E27FC236}">
                <a16:creationId xmlns:a16="http://schemas.microsoft.com/office/drawing/2014/main" id="{E44B67F3-5F08-4272-9707-4EF25FD79722}"/>
              </a:ext>
            </a:extLst>
          </xdr:cNvPr>
          <xdr:cNvSpPr/>
        </xdr:nvSpPr>
        <xdr:spPr>
          <a:xfrm>
            <a:off x="1814854" y="3827694"/>
            <a:ext cx="1611035" cy="974071"/>
          </a:xfrm>
          <a:prstGeom prst="rect">
            <a:avLst/>
          </a:prstGeom>
          <a:grpFill/>
          <a:effectLst>
            <a:outerShdw blurRad="50800" dist="127000" dir="3000000" algn="bl" rotWithShape="0">
              <a:prstClr val="black">
                <a:alpha val="40000"/>
              </a:prstClr>
            </a:outerShdw>
            <a:reflection stA="0" endPos="65000" dist="50800" dir="5400000" sy="-100000" algn="bl" rotWithShape="0"/>
            <a:softEdge rad="0"/>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fld id="{40D67DD1-A152-4A52-9CF4-DA5ECE92E0C7}" type="TxLink">
              <a:rPr lang="en-US" sz="1600" b="1" i="0" u="none" strike="noStrike">
                <a:solidFill>
                  <a:srgbClr val="000000"/>
                </a:solidFill>
                <a:latin typeface="Aptos"/>
              </a:rPr>
              <a:pPr algn="ctr"/>
              <a:t>89,850</a:t>
            </a:fld>
            <a:endParaRPr lang="en-IN" sz="1600" b="1"/>
          </a:p>
        </xdr:txBody>
      </xdr:sp>
      <xdr:sp macro="" textlink="">
        <xdr:nvSpPr>
          <xdr:cNvPr id="13" name="TextBox 12">
            <a:extLst>
              <a:ext uri="{FF2B5EF4-FFF2-40B4-BE49-F238E27FC236}">
                <a16:creationId xmlns:a16="http://schemas.microsoft.com/office/drawing/2014/main" id="{9F01751E-86A0-4ECF-B50D-8974082C4771}"/>
              </a:ext>
            </a:extLst>
          </xdr:cNvPr>
          <xdr:cNvSpPr txBox="1"/>
        </xdr:nvSpPr>
        <xdr:spPr>
          <a:xfrm>
            <a:off x="1971373" y="3878887"/>
            <a:ext cx="1434855" cy="342851"/>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solidFill>
                  <a:schemeClr val="bg1"/>
                </a:solidFill>
              </a:rPr>
              <a:t>DURATION</a:t>
            </a:r>
          </a:p>
        </xdr:txBody>
      </xdr:sp>
      <xdr:sp macro="" textlink="Sheet2!D9">
        <xdr:nvSpPr>
          <xdr:cNvPr id="15" name="TextBox 14">
            <a:extLst>
              <a:ext uri="{FF2B5EF4-FFF2-40B4-BE49-F238E27FC236}">
                <a16:creationId xmlns:a16="http://schemas.microsoft.com/office/drawing/2014/main" id="{0FF5C1F2-0CF4-41C9-B697-7A7ABB23F4A4}"/>
              </a:ext>
            </a:extLst>
          </xdr:cNvPr>
          <xdr:cNvSpPr txBox="1"/>
        </xdr:nvSpPr>
        <xdr:spPr>
          <a:xfrm>
            <a:off x="2005256" y="4518018"/>
            <a:ext cx="1150564" cy="239337"/>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484898-4935-4F3F-B152-05DF172184AF}" type="TxLink">
              <a:rPr lang="en-US" sz="1600" b="1" i="0" u="none" strike="noStrike">
                <a:solidFill>
                  <a:srgbClr val="000000"/>
                </a:solidFill>
                <a:latin typeface="Aptos"/>
              </a:rPr>
              <a:pPr algn="ctr"/>
              <a:t>17,700</a:t>
            </a:fld>
            <a:endParaRPr lang="en-US" sz="1600" b="1" i="0" u="none" strike="noStrike">
              <a:solidFill>
                <a:srgbClr val="000000"/>
              </a:solidFill>
              <a:latin typeface="Aptos"/>
            </a:endParaRPr>
          </a:p>
        </xdr:txBody>
      </xdr:sp>
      <xdr:pic>
        <xdr:nvPicPr>
          <xdr:cNvPr id="21" name="Graphic 20" descr="Hourglass Finished with solid fill">
            <a:extLst>
              <a:ext uri="{FF2B5EF4-FFF2-40B4-BE49-F238E27FC236}">
                <a16:creationId xmlns:a16="http://schemas.microsoft.com/office/drawing/2014/main" id="{30D439DE-E69F-4936-B20A-2C7E52EB258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34495" y="3947343"/>
            <a:ext cx="322358" cy="308062"/>
          </a:xfrm>
          <a:prstGeom prst="rect">
            <a:avLst/>
          </a:prstGeom>
        </xdr:spPr>
      </xdr:pic>
    </xdr:grpSp>
    <xdr:clientData/>
  </xdr:twoCellAnchor>
  <xdr:twoCellAnchor>
    <xdr:from>
      <xdr:col>3</xdr:col>
      <xdr:colOff>378866</xdr:colOff>
      <xdr:row>35</xdr:row>
      <xdr:rowOff>12870</xdr:rowOff>
    </xdr:from>
    <xdr:to>
      <xdr:col>5</xdr:col>
      <xdr:colOff>624783</xdr:colOff>
      <xdr:row>36</xdr:row>
      <xdr:rowOff>171181</xdr:rowOff>
    </xdr:to>
    <xdr:sp macro="" textlink="">
      <xdr:nvSpPr>
        <xdr:cNvPr id="23" name="TextBox 22">
          <a:extLst>
            <a:ext uri="{FF2B5EF4-FFF2-40B4-BE49-F238E27FC236}">
              <a16:creationId xmlns:a16="http://schemas.microsoft.com/office/drawing/2014/main" id="{824EFA29-1979-4448-A79D-876EE8369802}"/>
            </a:ext>
          </a:extLst>
        </xdr:cNvPr>
        <xdr:cNvSpPr txBox="1"/>
      </xdr:nvSpPr>
      <xdr:spPr>
        <a:xfrm>
          <a:off x="1472477" y="6309954"/>
          <a:ext cx="1544139" cy="338227"/>
        </a:xfrm>
        <a:prstGeom prst="rect">
          <a:avLst/>
        </a:prstGeom>
        <a:noFill/>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600" b="1">
            <a:solidFill>
              <a:schemeClr val="bg1"/>
            </a:solidFill>
          </a:endParaRPr>
        </a:p>
      </xdr:txBody>
    </xdr:sp>
    <xdr:clientData/>
  </xdr:twoCellAnchor>
  <xdr:twoCellAnchor>
    <xdr:from>
      <xdr:col>3</xdr:col>
      <xdr:colOff>303518</xdr:colOff>
      <xdr:row>15</xdr:row>
      <xdr:rowOff>52237</xdr:rowOff>
    </xdr:from>
    <xdr:to>
      <xdr:col>5</xdr:col>
      <xdr:colOff>583136</xdr:colOff>
      <xdr:row>20</xdr:row>
      <xdr:rowOff>139106</xdr:rowOff>
    </xdr:to>
    <xdr:grpSp>
      <xdr:nvGrpSpPr>
        <xdr:cNvPr id="16" name="Group 15">
          <a:extLst>
            <a:ext uri="{FF2B5EF4-FFF2-40B4-BE49-F238E27FC236}">
              <a16:creationId xmlns:a16="http://schemas.microsoft.com/office/drawing/2014/main" id="{806DC8FA-1B76-D481-A431-87D51C7E5B9B}"/>
            </a:ext>
          </a:extLst>
        </xdr:cNvPr>
        <xdr:cNvGrpSpPr/>
      </xdr:nvGrpSpPr>
      <xdr:grpSpPr>
        <a:xfrm>
          <a:off x="1395147" y="2781310"/>
          <a:ext cx="1574590" cy="996560"/>
          <a:chOff x="1734495" y="2609261"/>
          <a:chExt cx="1568294" cy="974070"/>
        </a:xfrm>
        <a:solidFill>
          <a:schemeClr val="accent1">
            <a:lumMod val="60000"/>
            <a:lumOff val="40000"/>
          </a:schemeClr>
        </a:solidFill>
      </xdr:grpSpPr>
      <xdr:sp macro="" textlink="Sheet2!C4">
        <xdr:nvSpPr>
          <xdr:cNvPr id="8" name="Rectangle 7">
            <a:extLst>
              <a:ext uri="{FF2B5EF4-FFF2-40B4-BE49-F238E27FC236}">
                <a16:creationId xmlns:a16="http://schemas.microsoft.com/office/drawing/2014/main" id="{208431FB-F669-46DE-839B-E7DF49E1A9E6}"/>
              </a:ext>
            </a:extLst>
          </xdr:cNvPr>
          <xdr:cNvSpPr/>
        </xdr:nvSpPr>
        <xdr:spPr>
          <a:xfrm>
            <a:off x="1734495" y="2609261"/>
            <a:ext cx="1568294" cy="974070"/>
          </a:xfrm>
          <a:prstGeom prst="rect">
            <a:avLst/>
          </a:prstGeom>
          <a:grpFill/>
          <a:effectLst>
            <a:outerShdw blurRad="50800" dist="127000" dir="3000000" algn="bl" rotWithShape="0">
              <a:prstClr val="black">
                <a:alpha val="40000"/>
              </a:prstClr>
            </a:outerShdw>
            <a:reflection stA="0" endPos="65000" dist="50800" dir="5400000" sy="-100000" algn="bl" rotWithShape="0"/>
            <a:softEdge rad="0"/>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fld id="{5191C30A-088D-4A2E-AB1D-F045F15C348F}" type="TxLink">
              <a:rPr lang="en-US" sz="1600" b="1" i="0" u="none" strike="noStrike">
                <a:solidFill>
                  <a:srgbClr val="000000"/>
                </a:solidFill>
                <a:latin typeface="Aptos"/>
              </a:rPr>
              <a:pPr algn="ctr"/>
              <a:t>₹ 96,623</a:t>
            </a:fld>
            <a:endParaRPr lang="en-IN" sz="1600" b="1"/>
          </a:p>
        </xdr:txBody>
      </xdr:sp>
      <xdr:sp macro="" textlink="">
        <xdr:nvSpPr>
          <xdr:cNvPr id="9" name="TextBox 8">
            <a:extLst>
              <a:ext uri="{FF2B5EF4-FFF2-40B4-BE49-F238E27FC236}">
                <a16:creationId xmlns:a16="http://schemas.microsoft.com/office/drawing/2014/main" id="{43104F7D-C329-41D7-855E-9877120094F3}"/>
              </a:ext>
            </a:extLst>
          </xdr:cNvPr>
          <xdr:cNvSpPr txBox="1"/>
        </xdr:nvSpPr>
        <xdr:spPr>
          <a:xfrm>
            <a:off x="2035361" y="2636901"/>
            <a:ext cx="1096107" cy="342851"/>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solidFill>
                  <a:schemeClr val="bg1"/>
                </a:solidFill>
              </a:rPr>
              <a:t>AMOUNT</a:t>
            </a:r>
          </a:p>
        </xdr:txBody>
      </xdr:sp>
      <xdr:sp macro="" textlink="Sheet2!C9">
        <xdr:nvSpPr>
          <xdr:cNvPr id="11" name="TextBox 10">
            <a:extLst>
              <a:ext uri="{FF2B5EF4-FFF2-40B4-BE49-F238E27FC236}">
                <a16:creationId xmlns:a16="http://schemas.microsoft.com/office/drawing/2014/main" id="{F5BEB216-13DA-4A6D-A228-4E093AD3A59B}"/>
              </a:ext>
            </a:extLst>
          </xdr:cNvPr>
          <xdr:cNvSpPr txBox="1"/>
        </xdr:nvSpPr>
        <xdr:spPr>
          <a:xfrm>
            <a:off x="1949107" y="3297923"/>
            <a:ext cx="1150564" cy="236849"/>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4E7645-C373-4380-BA1D-6101CBCDEA01}" type="TxLink">
              <a:rPr lang="en-US" sz="1600" b="1" i="0" u="none" strike="noStrike">
                <a:solidFill>
                  <a:srgbClr val="000000"/>
                </a:solidFill>
                <a:latin typeface="Aptos"/>
              </a:rPr>
              <a:pPr algn="ctr"/>
              <a:t>₹ 20,872</a:t>
            </a:fld>
            <a:endParaRPr lang="en-IN" sz="1600" b="1">
              <a:solidFill>
                <a:schemeClr val="tx1"/>
              </a:solidFill>
            </a:endParaRPr>
          </a:p>
        </xdr:txBody>
      </xdr:sp>
      <xdr:pic>
        <xdr:nvPicPr>
          <xdr:cNvPr id="26" name="Graphic 25" descr="Shopping cart with solid fill">
            <a:extLst>
              <a:ext uri="{FF2B5EF4-FFF2-40B4-BE49-F238E27FC236}">
                <a16:creationId xmlns:a16="http://schemas.microsoft.com/office/drawing/2014/main" id="{CB3FFD41-A837-45EC-B639-3BCA7B02379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773953" y="2693148"/>
            <a:ext cx="359834" cy="333028"/>
          </a:xfrm>
          <a:prstGeom prst="rect">
            <a:avLst/>
          </a:prstGeom>
        </xdr:spPr>
      </xdr:pic>
    </xdr:grpSp>
    <xdr:clientData/>
  </xdr:twoCellAnchor>
  <xdr:twoCellAnchor>
    <xdr:from>
      <xdr:col>3</xdr:col>
      <xdr:colOff>293447</xdr:colOff>
      <xdr:row>31</xdr:row>
      <xdr:rowOff>60544</xdr:rowOff>
    </xdr:from>
    <xdr:to>
      <xdr:col>5</xdr:col>
      <xdr:colOff>567425</xdr:colOff>
      <xdr:row>36</xdr:row>
      <xdr:rowOff>154264</xdr:rowOff>
    </xdr:to>
    <xdr:grpSp>
      <xdr:nvGrpSpPr>
        <xdr:cNvPr id="31" name="Group 30">
          <a:extLst>
            <a:ext uri="{FF2B5EF4-FFF2-40B4-BE49-F238E27FC236}">
              <a16:creationId xmlns:a16="http://schemas.microsoft.com/office/drawing/2014/main" id="{A0CC0CB9-2A53-8F18-FCC6-00CE987651F7}"/>
            </a:ext>
          </a:extLst>
        </xdr:cNvPr>
        <xdr:cNvGrpSpPr/>
      </xdr:nvGrpSpPr>
      <xdr:grpSpPr>
        <a:xfrm>
          <a:off x="1385076" y="5700628"/>
          <a:ext cx="1568950" cy="1003411"/>
          <a:chOff x="1368465" y="5055656"/>
          <a:chExt cx="1603743" cy="988414"/>
        </a:xfrm>
        <a:solidFill>
          <a:schemeClr val="accent1">
            <a:lumMod val="60000"/>
            <a:lumOff val="40000"/>
          </a:schemeClr>
        </a:solidFill>
      </xdr:grpSpPr>
      <xdr:sp macro="" textlink="Sheet2!E4">
        <xdr:nvSpPr>
          <xdr:cNvPr id="17" name="Rectangle 16">
            <a:extLst>
              <a:ext uri="{FF2B5EF4-FFF2-40B4-BE49-F238E27FC236}">
                <a16:creationId xmlns:a16="http://schemas.microsoft.com/office/drawing/2014/main" id="{E5C1D9FB-D3C3-43F0-BCC4-FA2F590464E7}"/>
              </a:ext>
            </a:extLst>
          </xdr:cNvPr>
          <xdr:cNvSpPr/>
        </xdr:nvSpPr>
        <xdr:spPr>
          <a:xfrm>
            <a:off x="1368465" y="5055656"/>
            <a:ext cx="1603743" cy="988414"/>
          </a:xfrm>
          <a:prstGeom prst="rect">
            <a:avLst/>
          </a:prstGeom>
          <a:grpFill/>
          <a:effectLst>
            <a:outerShdw blurRad="50800" dist="127000" dir="3000000" algn="bl" rotWithShape="0">
              <a:prstClr val="black">
                <a:alpha val="40000"/>
              </a:prstClr>
            </a:outerShdw>
            <a:reflection stA="0" endPos="65000" dist="50800" dir="5400000" sy="-100000" algn="bl" rotWithShape="0"/>
            <a:softEdge rad="0"/>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fld id="{A5291783-CCEC-4539-9147-7063DF33841E}" type="TxLink">
              <a:rPr lang="en-US" sz="1600" b="1" i="0" u="none" strike="noStrike">
                <a:solidFill>
                  <a:srgbClr val="000000"/>
                </a:solidFill>
                <a:latin typeface="Aptos"/>
              </a:rPr>
              <a:pPr algn="ctr"/>
              <a:t>3.9</a:t>
            </a:fld>
            <a:endParaRPr lang="en-IN" sz="1600" b="1"/>
          </a:p>
        </xdr:txBody>
      </xdr:sp>
      <xdr:sp macro="" textlink="">
        <xdr:nvSpPr>
          <xdr:cNvPr id="18" name="TextBox 17">
            <a:extLst>
              <a:ext uri="{FF2B5EF4-FFF2-40B4-BE49-F238E27FC236}">
                <a16:creationId xmlns:a16="http://schemas.microsoft.com/office/drawing/2014/main" id="{6F3BD733-7C6A-4483-8499-573119B8CDC6}"/>
              </a:ext>
            </a:extLst>
          </xdr:cNvPr>
          <xdr:cNvSpPr txBox="1"/>
        </xdr:nvSpPr>
        <xdr:spPr>
          <a:xfrm>
            <a:off x="1487725" y="5085006"/>
            <a:ext cx="1452385" cy="397285"/>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a:solidFill>
                  <a:schemeClr val="bg1"/>
                </a:solidFill>
              </a:rPr>
              <a:t>AVG</a:t>
            </a:r>
            <a:r>
              <a:rPr lang="en-IN" sz="1600" b="1" baseline="0">
                <a:solidFill>
                  <a:schemeClr val="bg1"/>
                </a:solidFill>
              </a:rPr>
              <a:t> </a:t>
            </a:r>
            <a:r>
              <a:rPr lang="en-IN" sz="1600" b="1">
                <a:solidFill>
                  <a:schemeClr val="bg1"/>
                </a:solidFill>
              </a:rPr>
              <a:t>RATING</a:t>
            </a:r>
          </a:p>
        </xdr:txBody>
      </xdr:sp>
      <xdr:sp macro="" textlink="Sheet2!E9">
        <xdr:nvSpPr>
          <xdr:cNvPr id="20" name="TextBox 19">
            <a:extLst>
              <a:ext uri="{FF2B5EF4-FFF2-40B4-BE49-F238E27FC236}">
                <a16:creationId xmlns:a16="http://schemas.microsoft.com/office/drawing/2014/main" id="{60BC4A4A-DAFA-4605-92A3-43FF7B3ACC04}"/>
              </a:ext>
            </a:extLst>
          </xdr:cNvPr>
          <xdr:cNvSpPr txBox="1"/>
        </xdr:nvSpPr>
        <xdr:spPr>
          <a:xfrm>
            <a:off x="1617293" y="5723182"/>
            <a:ext cx="1094763" cy="272024"/>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2BDA57-4AB4-4462-96B6-641F1EFDE013}" type="TxLink">
              <a:rPr lang="en-US" sz="1600" b="1" i="0" u="none" strike="noStrike">
                <a:solidFill>
                  <a:srgbClr val="000000"/>
                </a:solidFill>
                <a:latin typeface="Aptos"/>
              </a:rPr>
              <a:pPr algn="ctr"/>
              <a:t>3.9</a:t>
            </a:fld>
            <a:endParaRPr lang="en-US" sz="1600" b="1" i="0" u="none" strike="noStrike">
              <a:solidFill>
                <a:srgbClr val="000000"/>
              </a:solidFill>
              <a:latin typeface="Aptos"/>
            </a:endParaRPr>
          </a:p>
        </xdr:txBody>
      </xdr:sp>
      <xdr:pic>
        <xdr:nvPicPr>
          <xdr:cNvPr id="27" name="Graphic 26" descr="Rating Star with solid fill">
            <a:extLst>
              <a:ext uri="{FF2B5EF4-FFF2-40B4-BE49-F238E27FC236}">
                <a16:creationId xmlns:a16="http://schemas.microsoft.com/office/drawing/2014/main" id="{E5E16B16-AF5F-4A0D-8CC3-DE4A8D680C4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1422260" y="5197424"/>
            <a:ext cx="390873" cy="451515"/>
          </a:xfrm>
          <a:prstGeom prst="rect">
            <a:avLst/>
          </a:prstGeom>
        </xdr:spPr>
      </xdr:pic>
    </xdr:grpSp>
    <xdr:clientData/>
  </xdr:twoCellAnchor>
  <xdr:twoCellAnchor editAs="oneCell">
    <xdr:from>
      <xdr:col>12</xdr:col>
      <xdr:colOff>682562</xdr:colOff>
      <xdr:row>7</xdr:row>
      <xdr:rowOff>140378</xdr:rowOff>
    </xdr:from>
    <xdr:to>
      <xdr:col>15</xdr:col>
      <xdr:colOff>300101</xdr:colOff>
      <xdr:row>18</xdr:row>
      <xdr:rowOff>69133</xdr:rowOff>
    </xdr:to>
    <mc:AlternateContent xmlns:mc="http://schemas.openxmlformats.org/markup-compatibility/2006" xmlns:a14="http://schemas.microsoft.com/office/drawing/2010/main">
      <mc:Choice Requires="a14">
        <xdr:graphicFrame macro="">
          <xdr:nvGraphicFramePr>
            <xdr:cNvPr id="28" name="Representative">
              <a:extLst>
                <a:ext uri="{FF2B5EF4-FFF2-40B4-BE49-F238E27FC236}">
                  <a16:creationId xmlns:a16="http://schemas.microsoft.com/office/drawing/2014/main" id="{CA283C04-353E-43F6-95B1-6993400C3CB6}"/>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7793692" y="1419077"/>
              <a:ext cx="1659543" cy="19381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122796</xdr:colOff>
      <xdr:row>7</xdr:row>
      <xdr:rowOff>103742</xdr:rowOff>
    </xdr:from>
    <xdr:to>
      <xdr:col>12</xdr:col>
      <xdr:colOff>622197</xdr:colOff>
      <xdr:row>18</xdr:row>
      <xdr:rowOff>46089</xdr:rowOff>
    </xdr:to>
    <xdr:graphicFrame macro="">
      <xdr:nvGraphicFramePr>
        <xdr:cNvPr id="29" name="Chart 28">
          <a:extLst>
            <a:ext uri="{FF2B5EF4-FFF2-40B4-BE49-F238E27FC236}">
              <a16:creationId xmlns:a16="http://schemas.microsoft.com/office/drawing/2014/main" id="{055907A2-EFFE-469B-B76C-6814AC230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176674</xdr:colOff>
      <xdr:row>31</xdr:row>
      <xdr:rowOff>138266</xdr:rowOff>
    </xdr:from>
    <xdr:to>
      <xdr:col>9</xdr:col>
      <xdr:colOff>658106</xdr:colOff>
      <xdr:row>45</xdr:row>
      <xdr:rowOff>176673</xdr:rowOff>
    </xdr:to>
    <xdr:graphicFrame macro="">
      <xdr:nvGraphicFramePr>
        <xdr:cNvPr id="30" name="Chart 29">
          <a:extLst>
            <a:ext uri="{FF2B5EF4-FFF2-40B4-BE49-F238E27FC236}">
              <a16:creationId xmlns:a16="http://schemas.microsoft.com/office/drawing/2014/main" id="{15C6D848-A916-40CB-932D-2E46F4E0D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494227</xdr:colOff>
      <xdr:row>19</xdr:row>
      <xdr:rowOff>71693</xdr:rowOff>
    </xdr:from>
    <xdr:to>
      <xdr:col>13</xdr:col>
      <xdr:colOff>629878</xdr:colOff>
      <xdr:row>30</xdr:row>
      <xdr:rowOff>38408</xdr:rowOff>
    </xdr:to>
    <xdr:graphicFrame macro="">
      <xdr:nvGraphicFramePr>
        <xdr:cNvPr id="5" name="Chart 4">
          <a:extLst>
            <a:ext uri="{FF2B5EF4-FFF2-40B4-BE49-F238E27FC236}">
              <a16:creationId xmlns:a16="http://schemas.microsoft.com/office/drawing/2014/main" id="{0214EF6C-D1D9-4608-9DAF-857229B34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142609</xdr:colOff>
      <xdr:row>19</xdr:row>
      <xdr:rowOff>67476</xdr:rowOff>
    </xdr:from>
    <xdr:to>
      <xdr:col>10</xdr:col>
      <xdr:colOff>428267</xdr:colOff>
      <xdr:row>30</xdr:row>
      <xdr:rowOff>46089</xdr:rowOff>
    </xdr:to>
    <xdr:graphicFrame macro="">
      <xdr:nvGraphicFramePr>
        <xdr:cNvPr id="7" name="Chart 6">
          <a:extLst>
            <a:ext uri="{FF2B5EF4-FFF2-40B4-BE49-F238E27FC236}">
              <a16:creationId xmlns:a16="http://schemas.microsoft.com/office/drawing/2014/main" id="{F06EC10F-52F6-4430-8654-3E3C3226F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268468</xdr:colOff>
      <xdr:row>39</xdr:row>
      <xdr:rowOff>61707</xdr:rowOff>
    </xdr:from>
    <xdr:to>
      <xdr:col>5</xdr:col>
      <xdr:colOff>613252</xdr:colOff>
      <xdr:row>45</xdr:row>
      <xdr:rowOff>53768</xdr:rowOff>
    </xdr:to>
    <xdr:grpSp>
      <xdr:nvGrpSpPr>
        <xdr:cNvPr id="32" name="Group 31">
          <a:extLst>
            <a:ext uri="{FF2B5EF4-FFF2-40B4-BE49-F238E27FC236}">
              <a16:creationId xmlns:a16="http://schemas.microsoft.com/office/drawing/2014/main" id="{9365A6D6-0BB1-4BB4-A97A-9AB55F979013}"/>
            </a:ext>
          </a:extLst>
        </xdr:cNvPr>
        <xdr:cNvGrpSpPr/>
      </xdr:nvGrpSpPr>
      <xdr:grpSpPr>
        <a:xfrm>
          <a:off x="1360097" y="7157297"/>
          <a:ext cx="1639756" cy="1083690"/>
          <a:chOff x="1421755" y="4972858"/>
          <a:chExt cx="1628498" cy="1069366"/>
        </a:xfrm>
        <a:solidFill>
          <a:schemeClr val="accent1">
            <a:lumMod val="60000"/>
            <a:lumOff val="40000"/>
          </a:schemeClr>
        </a:solidFill>
        <a:effectLst/>
      </xdr:grpSpPr>
      <xdr:sp macro="" textlink="Sheet2!F4">
        <xdr:nvSpPr>
          <xdr:cNvPr id="34" name="Rectangle 33">
            <a:extLst>
              <a:ext uri="{FF2B5EF4-FFF2-40B4-BE49-F238E27FC236}">
                <a16:creationId xmlns:a16="http://schemas.microsoft.com/office/drawing/2014/main" id="{8D9343EF-0814-9CD1-CC54-779F066C8556}"/>
              </a:ext>
            </a:extLst>
          </xdr:cNvPr>
          <xdr:cNvSpPr/>
        </xdr:nvSpPr>
        <xdr:spPr>
          <a:xfrm>
            <a:off x="1421755" y="4980854"/>
            <a:ext cx="1603743" cy="1061370"/>
          </a:xfrm>
          <a:prstGeom prst="rect">
            <a:avLst/>
          </a:prstGeom>
          <a:grpFill/>
          <a:effectLst>
            <a:outerShdw blurRad="50800" dist="127000" dir="3000000" algn="bl" rotWithShape="0">
              <a:prstClr val="black">
                <a:alpha val="40000"/>
              </a:prstClr>
            </a:outerShdw>
            <a:reflection stA="0" endPos="65000" dist="50800" dir="5400000" sy="-100000" algn="bl" rotWithShape="0"/>
            <a:softEdge rad="0"/>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fld id="{76755E5F-5605-4970-9448-C126763ADB41}" type="TxLink">
              <a:rPr lang="en-US" sz="1600" b="1" i="0" u="none" strike="noStrike">
                <a:solidFill>
                  <a:srgbClr val="000000"/>
                </a:solidFill>
                <a:latin typeface="Aptos"/>
              </a:rPr>
              <a:pPr algn="ctr"/>
              <a:t>307</a:t>
            </a:fld>
            <a:endParaRPr lang="en-IN" sz="1600" b="1"/>
          </a:p>
        </xdr:txBody>
      </xdr:sp>
      <xdr:sp macro="" textlink="">
        <xdr:nvSpPr>
          <xdr:cNvPr id="35" name="TextBox 34">
            <a:extLst>
              <a:ext uri="{FF2B5EF4-FFF2-40B4-BE49-F238E27FC236}">
                <a16:creationId xmlns:a16="http://schemas.microsoft.com/office/drawing/2014/main" id="{38F1D237-7C49-8E9E-24B9-998D492128C4}"/>
              </a:ext>
            </a:extLst>
          </xdr:cNvPr>
          <xdr:cNvSpPr txBox="1"/>
        </xdr:nvSpPr>
        <xdr:spPr>
          <a:xfrm>
            <a:off x="1452128" y="4972858"/>
            <a:ext cx="1598125" cy="3972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cap="all" baseline="0">
                <a:solidFill>
                  <a:schemeClr val="bg1"/>
                </a:solidFill>
              </a:rPr>
              <a:t> happy callers</a:t>
            </a:r>
          </a:p>
        </xdr:txBody>
      </xdr:sp>
      <xdr:sp macro="" textlink="Sheet2!F9">
        <xdr:nvSpPr>
          <xdr:cNvPr id="36" name="TextBox 35">
            <a:extLst>
              <a:ext uri="{FF2B5EF4-FFF2-40B4-BE49-F238E27FC236}">
                <a16:creationId xmlns:a16="http://schemas.microsoft.com/office/drawing/2014/main" id="{DA6E4608-A4BC-9573-5CAC-CEAF088357A9}"/>
              </a:ext>
            </a:extLst>
          </xdr:cNvPr>
          <xdr:cNvSpPr txBox="1"/>
        </xdr:nvSpPr>
        <xdr:spPr>
          <a:xfrm>
            <a:off x="1686137" y="5718730"/>
            <a:ext cx="1094763" cy="272024"/>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193182-A7D0-4057-95FA-DC989ACCDF68}" type="TxLink">
              <a:rPr lang="en-US" sz="1600" b="1" i="0" u="none" strike="noStrike">
                <a:solidFill>
                  <a:srgbClr val="000000"/>
                </a:solidFill>
                <a:latin typeface="Aptos"/>
              </a:rPr>
              <a:pPr algn="ctr"/>
              <a:t>60</a:t>
            </a:fld>
            <a:endParaRPr lang="en-US" sz="1600" b="1" i="0" u="none" strike="noStrike">
              <a:solidFill>
                <a:srgbClr val="000000"/>
              </a:solidFill>
              <a:latin typeface="Aptos"/>
            </a:endParaRPr>
          </a:p>
        </xdr:txBody>
      </xdr:sp>
      <xdr:pic>
        <xdr:nvPicPr>
          <xdr:cNvPr id="37" name="Graphic 36">
            <a:extLst>
              <a:ext uri="{FF2B5EF4-FFF2-40B4-BE49-F238E27FC236}">
                <a16:creationId xmlns:a16="http://schemas.microsoft.com/office/drawing/2014/main" id="{DC2769A1-7F57-62BF-FD9F-1B536DA0592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rcRect/>
          <a:stretch/>
        </xdr:blipFill>
        <xdr:spPr>
          <a:xfrm>
            <a:off x="1422260" y="5228919"/>
            <a:ext cx="390873" cy="388524"/>
          </a:xfrm>
          <a:prstGeom prst="rect">
            <a:avLst/>
          </a:prstGeom>
        </xdr:spPr>
      </xdr:pic>
    </xdr:grpSp>
    <xdr:clientData/>
  </xdr:twoCellAnchor>
  <xdr:twoCellAnchor>
    <xdr:from>
      <xdr:col>15</xdr:col>
      <xdr:colOff>401653</xdr:colOff>
      <xdr:row>7</xdr:row>
      <xdr:rowOff>96296</xdr:rowOff>
    </xdr:from>
    <xdr:to>
      <xdr:col>21</xdr:col>
      <xdr:colOff>246679</xdr:colOff>
      <xdr:row>23</xdr:row>
      <xdr:rowOff>32620</xdr:rowOff>
    </xdr:to>
    <xdr:graphicFrame macro="">
      <xdr:nvGraphicFramePr>
        <xdr:cNvPr id="38" name="Chart 37">
          <a:extLst>
            <a:ext uri="{FF2B5EF4-FFF2-40B4-BE49-F238E27FC236}">
              <a16:creationId xmlns:a16="http://schemas.microsoft.com/office/drawing/2014/main" id="{12B498F2-EAB6-423F-BE26-429BCE5B19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243856</xdr:colOff>
      <xdr:row>31</xdr:row>
      <xdr:rowOff>151189</xdr:rowOff>
    </xdr:from>
    <xdr:to>
      <xdr:col>13</xdr:col>
      <xdr:colOff>606834</xdr:colOff>
      <xdr:row>46</xdr:row>
      <xdr:rowOff>15361</xdr:rowOff>
    </xdr:to>
    <xdr:graphicFrame macro="">
      <xdr:nvGraphicFramePr>
        <xdr:cNvPr id="39" name="Chart 38">
          <a:extLst>
            <a:ext uri="{FF2B5EF4-FFF2-40B4-BE49-F238E27FC236}">
              <a16:creationId xmlns:a16="http://schemas.microsoft.com/office/drawing/2014/main" id="{4B464B84-32DB-49C0-8ED1-1BD94ECC9F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13048</xdr:colOff>
      <xdr:row>5</xdr:row>
      <xdr:rowOff>6524</xdr:rowOff>
    </xdr:from>
    <xdr:to>
      <xdr:col>10</xdr:col>
      <xdr:colOff>313151</xdr:colOff>
      <xdr:row>7</xdr:row>
      <xdr:rowOff>19572</xdr:rowOff>
    </xdr:to>
    <xdr:sp macro="" textlink="">
      <xdr:nvSpPr>
        <xdr:cNvPr id="10" name="TextBox 9">
          <a:extLst>
            <a:ext uri="{FF2B5EF4-FFF2-40B4-BE49-F238E27FC236}">
              <a16:creationId xmlns:a16="http://schemas.microsoft.com/office/drawing/2014/main" id="{9B1DC9CA-AFCC-895D-DC19-0BEF93E499BA}"/>
            </a:ext>
          </a:extLst>
        </xdr:cNvPr>
        <xdr:cNvSpPr txBox="1"/>
      </xdr:nvSpPr>
      <xdr:spPr>
        <a:xfrm>
          <a:off x="1748425" y="919880"/>
          <a:ext cx="4279726" cy="378391"/>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u="sng">
              <a:solidFill>
                <a:schemeClr val="accent2"/>
              </a:solidFill>
            </a:rPr>
            <a:t>CALL</a:t>
          </a:r>
          <a:r>
            <a:rPr lang="en-IN" sz="1800" b="1" u="sng" baseline="0">
              <a:solidFill>
                <a:schemeClr val="accent2"/>
              </a:solidFill>
            </a:rPr>
            <a:t> CENTER DATA ANALYSIS IN 2023</a:t>
          </a:r>
          <a:endParaRPr lang="en-IN" sz="1800" b="1" u="sng">
            <a:solidFill>
              <a:schemeClr val="accent2"/>
            </a:solidFill>
          </a:endParaRPr>
        </a:p>
      </xdr:txBody>
    </xdr:sp>
    <xdr:clientData/>
  </xdr:twoCellAnchor>
  <xdr:twoCellAnchor>
    <xdr:from>
      <xdr:col>14</xdr:col>
      <xdr:colOff>189195</xdr:colOff>
      <xdr:row>25</xdr:row>
      <xdr:rowOff>19572</xdr:rowOff>
    </xdr:from>
    <xdr:to>
      <xdr:col>21</xdr:col>
      <xdr:colOff>32619</xdr:colOff>
      <xdr:row>26</xdr:row>
      <xdr:rowOff>110908</xdr:rowOff>
    </xdr:to>
    <xdr:sp macro="" textlink="">
      <xdr:nvSpPr>
        <xdr:cNvPr id="22" name="TextBox 21">
          <a:extLst>
            <a:ext uri="{FF2B5EF4-FFF2-40B4-BE49-F238E27FC236}">
              <a16:creationId xmlns:a16="http://schemas.microsoft.com/office/drawing/2014/main" id="{AC0C6D33-7B8B-F43B-E9BC-0171721D2F6B}"/>
            </a:ext>
          </a:extLst>
        </xdr:cNvPr>
        <xdr:cNvSpPr txBox="1"/>
      </xdr:nvSpPr>
      <xdr:spPr>
        <a:xfrm>
          <a:off x="8696455" y="4586353"/>
          <a:ext cx="4364538" cy="2740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top 5 callers sales</a:t>
          </a:r>
          <a:r>
            <a:rPr lang="en-IN" sz="1400" b="1" baseline="0"/>
            <a:t> in each city  by representatives</a:t>
          </a:r>
          <a:endParaRPr lang="en-IN" sz="14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u sainaik" refreshedDate="46044.687534837962" backgroundQuery="1" createdVersion="8" refreshedVersion="8" minRefreshableVersion="3" recordCount="0" supportSubquery="1" supportAdvancedDrill="1" xr:uid="{2F88E8EE-081B-47C4-A3FE-321B114CBC07}">
  <cacheSource type="external" connectionId="1"/>
  <cacheFields count="6">
    <cacheField name="[Measures].[Sum of Purchase Amount]" caption="Sum of Purchase Amount" numFmtId="0" hierarchy="25" level="32767"/>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calls]" caption="5*calls" numFmtId="0" hierarchy="21" level="32767"/>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oneField="1">
      <fieldsUsage count="1">
        <fieldUsage x="3"/>
      </fieldsUsage>
    </cacheHierarchy>
    <cacheHierarchy uniqueName="[Measures].[avg rating]" caption="avg rating" measure="1" displayFolder="" measureGroup="calls" count="0" oneField="1">
      <fieldsUsage count="1">
        <fieldUsage x="4"/>
      </fieldsUsage>
    </cacheHierarchy>
    <cacheHierarchy uniqueName="[Measures].[5*calls]" caption="5*calls" measure="1" displayFolder="" measureGroup="calls" count="0" oneField="1">
      <fieldsUsage count="1">
        <fieldUsage x="5"/>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Max of Rating rounded]" caption="Max of Rating rounded" measure="1" displayFolder="" measureGroup="calls" count="0" hidden="1">
      <extLst>
        <ext xmlns:x15="http://schemas.microsoft.com/office/spreadsheetml/2010/11/main" uri="{B97F6D7D-B522-45F9-BDA1-12C45D357490}">
          <x15:cacheHierarchy aggregatedColumn="10"/>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u sainaik" refreshedDate="46044.687536111109" backgroundQuery="1" createdVersion="8" refreshedVersion="8" minRefreshableVersion="3" recordCount="0" supportSubquery="1" supportAdvancedDrill="1" xr:uid="{530ED228-1DBF-493F-B23E-EC0259357D54}">
  <cacheSource type="external" connectionId="1"/>
  <cacheFields count="3">
    <cacheField name="[calls].[Representative].[Representative]" caption="Representative" numFmtId="0" hierarchy="3" level="1">
      <sharedItems count="1">
        <s v="R03"/>
      </sharedItems>
    </cacheField>
    <cacheField name="[Measures].[call count]" caption="call count" numFmtId="0" hierarchy="17" level="32767"/>
    <cacheField name="[Measures].[Total amount]" caption="Total amount" numFmtId="0" hierarchy="18" level="32767"/>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Max of Rating rounded]" caption="Max of Rating rounded" measure="1" displayFolder="" measureGroup="calls" count="0" hidden="1">
      <extLst>
        <ext xmlns:x15="http://schemas.microsoft.com/office/spreadsheetml/2010/11/main" uri="{B97F6D7D-B522-45F9-BDA1-12C45D357490}">
          <x15:cacheHierarchy aggregatedColumn="10"/>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u sainaik" refreshedDate="46044.68753761574" backgroundQuery="1" createdVersion="8" refreshedVersion="8" minRefreshableVersion="3" recordCount="0" supportSubquery="1" supportAdvancedDrill="1" xr:uid="{EB00A560-745E-455B-81EB-E72ADFF56A38}">
  <cacheSource type="external" connectionId="1"/>
  <cacheFields count="3">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 name="[Measures].[call count]" caption="call count" numFmtId="0" hierarchy="17" level="32767"/>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Max of Rating rounded]" caption="Max of Rating rounded" measure="1" displayFolder="" measureGroup="calls" count="0" hidden="1">
      <extLst>
        <ext xmlns:x15="http://schemas.microsoft.com/office/spreadsheetml/2010/11/main" uri="{B97F6D7D-B522-45F9-BDA1-12C45D357490}">
          <x15:cacheHierarchy aggregatedColumn="10"/>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u sainaik" refreshedDate="46045.476874768516" backgroundQuery="1" createdVersion="8" refreshedVersion="8" minRefreshableVersion="3" recordCount="0" supportSubquery="1" supportAdvancedDrill="1" xr:uid="{93D59BDD-CE59-4147-B62B-032E0ACCCB53}">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Measures].[Total amount]" caption="Total amount" numFmtId="0" hierarchy="18" level="32767"/>
    <cacheField name="[calls].[Customer ID].[Customer ID]" caption="Customer ID" numFmtId="0" hierarchy="1" level="1">
      <sharedItems count="15">
        <s v="C0003"/>
        <s v="C0004"/>
        <s v="C0011"/>
        <s v="C0012"/>
        <s v="C0002"/>
        <s v="C0007"/>
        <s v="C0008"/>
        <s v="C0010"/>
        <s v="C0013"/>
        <s v="C0015"/>
        <s v="C0001"/>
        <s v="C0005"/>
        <s v="C0006"/>
        <s v="C0009"/>
        <s v="C0014"/>
      </sharedItems>
    </cacheField>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fieldsUsage count="2">
        <fieldUsage x="-1"/>
        <fieldUsage x="3"/>
      </fieldsUsage>
    </cacheHierarchy>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Max of Rating rounded]" caption="Max of Rating rounded" measure="1" displayFolder="" measureGroup="calls" count="0" hidden="1">
      <extLst>
        <ext xmlns:x15="http://schemas.microsoft.com/office/spreadsheetml/2010/11/main" uri="{B97F6D7D-B522-45F9-BDA1-12C45D357490}">
          <x15:cacheHierarchy aggregatedColumn="10"/>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u sainaik" refreshedDate="46083.520328472223" backgroundQuery="1" createdVersion="8" refreshedVersion="8" minRefreshableVersion="3" recordCount="0" supportSubquery="1" supportAdvancedDrill="1" xr:uid="{24525084-1002-400E-AB04-B3DDD6B16359}">
  <cacheSource type="external" connectionId="1"/>
  <cacheFields count="7">
    <cacheField name="[Measures].[Sum of Purchase Amount]" caption="Sum of Purchase Amount" numFmtId="0" hierarchy="25" level="32767"/>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6"/>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oneField="1">
      <fieldsUsage count="1">
        <fieldUsage x="3"/>
      </fieldsUsage>
    </cacheHierarchy>
    <cacheHierarchy uniqueName="[Measures].[avg rating]" caption="avg rating" measure="1" displayFolder="" measureGroup="calls" count="0" oneField="1">
      <fieldsUsage count="1">
        <fieldUsage x="4"/>
      </fieldsUsage>
    </cacheHierarchy>
    <cacheHierarchy uniqueName="[Measures].[5*calls]" caption="5*calls" measure="1" displayFolder="" measureGroup="calls" count="0" oneField="1">
      <fieldsUsage count="1">
        <fieldUsage x="5"/>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Max of Rating rounded]" caption="Max of Rating rounded" measure="1" displayFolder="" measureGroup="calls" count="0" hidden="1">
      <extLst>
        <ext xmlns:x15="http://schemas.microsoft.com/office/spreadsheetml/2010/11/main" uri="{B97F6D7D-B522-45F9-BDA1-12C45D357490}">
          <x15:cacheHierarchy aggregatedColumn="10"/>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u sainaik" refreshedDate="46083.520329050923" backgroundQuery="1" createdVersion="8" refreshedVersion="8" minRefreshableVersion="3" recordCount="0" supportSubquery="1" supportAdvancedDrill="1" xr:uid="{AEF03773-0F00-45B8-8DC7-9F497A3EBD5D}">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4-01-01T00:00:00" count="149">
        <d v="2023-01-01T00:00:00"/>
        <d v="2023-01-03T00:00:00"/>
        <d v="2023-01-05T00:00:00"/>
        <d v="2023-01-06T00:00:00"/>
        <d v="2023-01-09T00:00:00"/>
        <d v="2023-01-10T00:00:00"/>
        <d v="2023-01-12T00:00:00"/>
        <d v="2023-01-15T00:00:00"/>
        <d v="2023-01-17T00:00:00"/>
        <d v="2023-01-18T00:00:00"/>
        <d v="2023-01-19T00:00:00"/>
        <d v="2023-01-22T00:00:00"/>
        <d v="2023-01-23T00:00:00"/>
        <d v="2023-01-25T00:00:00"/>
        <d v="2023-01-26T00:00:00"/>
        <d v="2023-01-31T00:00:00"/>
        <d v="2023-02-01T00:00:00"/>
        <d v="2023-02-02T00:00:00"/>
        <d v="2023-02-04T00:00:00"/>
        <d v="2023-02-08T00:00:00"/>
        <d v="2023-02-09T00:00:00"/>
        <d v="2023-02-10T00:00:00"/>
        <d v="2023-02-16T00:00:00"/>
        <d v="2023-02-17T00:00:00"/>
        <d v="2023-02-18T00:00:00"/>
        <d v="2023-02-19T00:00:00"/>
        <d v="2023-02-21T00:00:00"/>
        <d v="2023-02-24T00:00:00"/>
        <d v="2023-02-25T00:00:00"/>
        <d v="2023-02-26T00:00:00"/>
        <d v="2023-02-27T00:00:00"/>
        <d v="2023-03-03T00:00:00"/>
        <d v="2023-03-05T00:00:00"/>
        <d v="2023-03-07T00:00:00"/>
        <d v="2023-03-09T00:00:00"/>
        <d v="2023-03-10T00:00:00"/>
        <d v="2023-03-11T00:00:00"/>
        <d v="2023-03-13T00:00:00"/>
        <d v="2023-03-14T00:00:00"/>
        <d v="2023-03-15T00:00:00"/>
        <d v="2023-03-16T00:00:00"/>
        <d v="2023-03-17T00:00:00"/>
        <d v="2023-03-20T00:00:00"/>
        <d v="2023-03-21T00:00:00"/>
        <d v="2023-03-25T00:00:00"/>
        <d v="2023-03-26T00:00:00"/>
        <d v="2023-03-29T00:00:00"/>
        <d v="2023-03-31T00:00:00"/>
        <d v="2023-04-02T00:00:00"/>
        <d v="2023-04-06T00:00:00"/>
        <d v="2023-04-07T00:00:00"/>
        <d v="2023-04-08T00:00:00"/>
        <d v="2023-04-09T00:00:00"/>
        <d v="2023-04-11T00:00:00"/>
        <d v="2023-04-12T00:00:00"/>
        <d v="2023-04-15T00:00:00"/>
        <d v="2023-04-17T00:00:00"/>
        <d v="2023-04-18T00:00:00"/>
        <d v="2023-04-21T00:00:00"/>
        <d v="2023-04-22T00:00:00"/>
        <d v="2023-04-26T00:00:00"/>
        <d v="2023-04-27T00:00:00"/>
        <d v="2023-05-01T00:00:00"/>
        <d v="2023-05-08T00:00:00"/>
        <d v="2023-05-24T00:00:00"/>
        <d v="2023-05-26T00:00:00"/>
        <d v="2023-05-28T00:00:00"/>
        <d v="2023-05-29T00:00:00"/>
        <d v="2023-05-30T00:00:00"/>
        <d v="2023-06-09T00:00:00"/>
        <d v="2023-06-11T00:00:00"/>
        <d v="2023-06-13T00:00:00"/>
        <d v="2023-06-15T00:00:00"/>
        <d v="2023-06-21T00:00:00"/>
        <d v="2023-06-23T00:00:00"/>
        <d v="2023-06-24T00:00:00"/>
        <d v="2023-06-26T00:00:00"/>
        <d v="2023-06-28T00:00:00"/>
        <d v="2023-07-01T00:00:00"/>
        <d v="2023-07-05T00:00:00"/>
        <d v="2023-07-06T00:00:00"/>
        <d v="2023-07-08T00:00:00"/>
        <d v="2023-07-14T00:00:00"/>
        <d v="2023-07-19T00:00:00"/>
        <d v="2023-07-22T00:00:00"/>
        <d v="2023-07-27T00:00:00"/>
        <d v="2023-07-28T00:00:00"/>
        <d v="2023-07-31T00:00:00"/>
        <d v="2023-08-02T00:00:00"/>
        <d v="2023-08-10T00:00:00"/>
        <d v="2023-08-16T00:00:00"/>
        <d v="2023-08-18T00:00:00"/>
        <d v="2023-08-19T00:00:00"/>
        <d v="2023-08-27T00:00:00"/>
        <d v="2023-08-30T00:00:00"/>
        <d v="2023-09-01T00:00:00"/>
        <d v="2023-09-04T00:00:00"/>
        <d v="2023-09-05T00:00:00"/>
        <d v="2023-09-06T00:00:00"/>
        <d v="2023-09-08T00:00:00"/>
        <d v="2023-09-10T00:00:00"/>
        <d v="2023-09-15T00:00:00"/>
        <d v="2023-09-17T00:00:00"/>
        <d v="2023-09-20T00:00:00"/>
        <d v="2023-09-21T00:00:00"/>
        <d v="2023-09-22T00:00:00"/>
        <d v="2023-09-23T00:00:00"/>
        <d v="2023-09-24T00:00:00"/>
        <d v="2023-09-26T00:00:00"/>
        <d v="2023-09-29T00:00:00"/>
        <d v="2023-09-30T00:00:00"/>
        <d v="2023-10-01T00:00:00"/>
        <d v="2023-10-03T00:00:00"/>
        <d v="2023-10-04T00:00:00"/>
        <d v="2023-10-05T00:00:00"/>
        <d v="2023-10-06T00:00:00"/>
        <d v="2023-10-10T00:00:00"/>
        <d v="2023-10-12T00:00:00"/>
        <d v="2023-10-14T00:00:00"/>
        <d v="2023-10-17T00:00:00"/>
        <d v="2023-10-21T00:00:00"/>
        <d v="2023-10-23T00:00:00"/>
        <d v="2023-10-24T00:00:00"/>
        <d v="2023-10-26T00:00:00"/>
        <d v="2023-10-27T00:00:00"/>
        <d v="2023-10-29T00:00:00"/>
        <d v="2023-10-30T00:00:00"/>
        <d v="2023-11-04T00:00:00"/>
        <d v="2023-11-08T00:00:00"/>
        <d v="2023-11-09T00:00:00"/>
        <d v="2023-11-11T00:00:00"/>
        <d v="2023-11-12T00:00:00"/>
        <d v="2023-11-13T00:00:00"/>
        <d v="2023-11-14T00:00:00"/>
        <d v="2023-11-15T00:00:00"/>
        <d v="2023-11-17T00:00:00"/>
        <d v="2023-11-18T00:00:00"/>
        <d v="2023-11-24T00:00:00"/>
        <d v="2023-11-28T00:00:00"/>
        <d v="2023-12-01T00:00:00"/>
        <d v="2023-12-02T00:00:00"/>
        <d v="2023-12-03T00:00:00"/>
        <d v="2023-12-04T00:00:00"/>
        <d v="2023-12-16T00:00:00"/>
        <d v="2023-12-25T00:00:00"/>
        <d v="2023-12-27T00:00:00"/>
        <d v="2023-12-28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31" level="32767">
      <extLst>
        <ext xmlns:x14="http://schemas.microsoft.com/office/spreadsheetml/2009/9/main" uri="{63CAB8AC-B538-458d-9737-405883B0398D}">
          <x14:cacheField ignore="1"/>
        </ext>
      </extLst>
    </cacheField>
  </cacheFields>
  <cacheHierarchies count="32">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Max of Rating rounded]" caption="Max of Rating rounded" measure="1" displayFolder="" measureGroup="calls" count="0" hidden="1">
      <extLst>
        <ext xmlns:x15="http://schemas.microsoft.com/office/spreadsheetml/2010/11/main" uri="{B97F6D7D-B522-45F9-BDA1-12C45D357490}">
          <x15:cacheHierarchy aggregatedColumn="10"/>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u sainaik" refreshedDate="46083.520329513885" backgroundQuery="1" createdVersion="8" refreshedVersion="8" minRefreshableVersion="3" recordCount="0" supportSubquery="1" supportAdvancedDrill="1" xr:uid="{C3479BB0-687C-4D81-A81F-33432A77AC64}">
  <cacheSource type="external" connectionId="1"/>
  <cacheFields count="3">
    <cacheField name="[calls].[Representative].[Representative]" caption="Representative" numFmtId="0" hierarchy="3" level="1">
      <sharedItems containsSemiMixedTypes="0" containsNonDate="0" containsString="0"/>
    </cacheField>
    <cacheField name="[Measures].[call count]" caption="call count" numFmtId="0" hierarchy="17" level="32767"/>
    <cacheField name="[calls].[Day of week].[Day of week]" caption="Day of week" numFmtId="0" hierarchy="8" level="1">
      <sharedItems count="7">
        <s v="Friday"/>
        <s v="Monday"/>
        <s v="Saturday"/>
        <s v="Sunday"/>
        <s v="Thursday"/>
        <s v="Tuesday"/>
        <s v="Wednesday"/>
      </sharedItems>
    </cacheField>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2"/>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Max of Rating rounded]" caption="Max of Rating rounded" measure="1" displayFolder="" measureGroup="calls" count="0" hidden="1">
      <extLst>
        <ext xmlns:x15="http://schemas.microsoft.com/office/spreadsheetml/2010/11/main" uri="{B97F6D7D-B522-45F9-BDA1-12C45D357490}">
          <x15:cacheHierarchy aggregatedColumn="10"/>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u sainaik" refreshedDate="46083.520329861109" backgroundQuery="1" createdVersion="8" refreshedVersion="8" minRefreshableVersion="3" recordCount="0" supportSubquery="1" supportAdvancedDrill="1" xr:uid="{724E4B2D-64F1-40DB-BAE5-78DF75F6958E}">
  <cacheSource type="external" connectionId="1"/>
  <cacheFields count="1">
    <cacheField name="[calls].[Representative].[Representative]" caption="Representative" numFmtId="0" hierarchy="3" level="1">
      <sharedItems count="1">
        <s v="R03"/>
      </sharedItems>
    </cacheField>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Max of Rating rounded]" caption="Max of Rating rounded" measure="1" displayFolder="" measureGroup="calls" count="0" hidden="1">
      <extLst>
        <ext xmlns:x15="http://schemas.microsoft.com/office/spreadsheetml/2010/11/main" uri="{B97F6D7D-B522-45F9-BDA1-12C45D357490}">
          <x15:cacheHierarchy aggregatedColumn="10"/>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u sainaik" refreshedDate="46083.520330208332" backgroundQuery="1" createdVersion="8" refreshedVersion="8" minRefreshableVersion="3" recordCount="0" supportSubquery="1" supportAdvancedDrill="1" xr:uid="{3FCA0D8D-AE2B-43A0-85E8-B433AF266BCD}">
  <cacheSource type="external" connectionId="1"/>
  <cacheFields count="3">
    <cacheField name="[calls].[Representative].[Representative]" caption="Representative" numFmtId="0" hierarchy="3" level="1">
      <sharedItems count="1">
        <s v="R03"/>
      </sharedItems>
    </cacheField>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Measures].[call count]" caption="call count" numFmtId="0" hierarchy="17" level="32767"/>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Max of Rating rounded]" caption="Max of Rating rounded" measure="1" displayFolder="" measureGroup="calls" count="0" hidden="1">
      <extLst>
        <ext xmlns:x15="http://schemas.microsoft.com/office/spreadsheetml/2010/11/main" uri="{B97F6D7D-B522-45F9-BDA1-12C45D357490}">
          <x15:cacheHierarchy aggregatedColumn="10"/>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u sainaik" refreshedDate="46044.687522569446" backgroundQuery="1" createdVersion="3" refreshedVersion="8" minRefreshableVersion="3" recordCount="0" supportSubquery="1" supportAdvancedDrill="1" xr:uid="{60CC8AE1-B5E1-466C-AD45-C4F0A18852A9}">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Max of Rating rounded]" caption="Max of Rating rounded" measure="1" displayFolder="" measureGroup="calls" count="0" hidden="1">
      <extLst>
        <ext xmlns:x15="http://schemas.microsoft.com/office/spreadsheetml/2010/11/main" uri="{B97F6D7D-B522-45F9-BDA1-12C45D357490}">
          <x15:cacheHierarchy aggregatedColumn="10"/>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593798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98FE75-6AD1-4AD0-B78E-C2A1C357F84A}"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8"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3">
    <i>
      <x/>
    </i>
    <i>
      <x v="1"/>
    </i>
    <i t="grand">
      <x/>
    </i>
  </colItems>
  <dataFields count="1">
    <dataField fld="2" subtotal="count" baseField="0" baseItem="0"/>
  </dataFields>
  <chartFormats count="6">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2" format="2" series="1">
      <pivotArea type="data" outline="0" fieldPosition="0">
        <references count="2">
          <reference field="4294967294" count="1" selected="0">
            <x v="0"/>
          </reference>
          <reference field="0" count="1" selected="0">
            <x v="0"/>
          </reference>
        </references>
      </pivotArea>
    </chartFormat>
    <chartFormat chart="2" format="3" series="1">
      <pivotArea type="data" outline="0" fieldPosition="0">
        <references count="2">
          <reference field="4294967294" count="1" selected="0">
            <x v="0"/>
          </reference>
          <reference field="0" count="1" selected="0">
            <x v="1"/>
          </reference>
        </references>
      </pivotArea>
    </chartFormat>
    <chartFormat chart="11" format="5" series="1">
      <pivotArea type="data" outline="0" fieldPosition="0">
        <references count="2">
          <reference field="4294967294" count="1" selected="0">
            <x v="0"/>
          </reference>
          <reference field="0" count="1" selected="0">
            <x v="0"/>
          </reference>
        </references>
      </pivotArea>
    </chartFormat>
    <chartFormat chart="11" format="6" series="1">
      <pivotArea type="data" outline="0" fieldPosition="0">
        <references count="2">
          <reference field="4294967294" count="1" selected="0">
            <x v="0"/>
          </reference>
          <reference field="0" count="1" selected="0">
            <x v="1"/>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E499C7-4C86-4491-8336-7BABB8767D60}" name="PivotTable4" cacheId="3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A13:C26"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13" format="4" series="1">
      <pivotArea type="data" outline="0" fieldPosition="0">
        <references count="1">
          <reference field="4294967294" count="1" selected="0">
            <x v="1"/>
          </reference>
        </references>
      </pivotArea>
    </chartFormat>
    <chartFormat chart="13" format="5"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D3872D-1628-467B-9CFC-9F53385A1B56}" name="PivotTable5" cacheId="3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G13:H21"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efaultSubtotal="0" defaultAttributeDrillState="1">
      <items count="7">
        <item x="3"/>
        <item x="1"/>
        <item x="5"/>
        <item x="6"/>
        <item x="4"/>
        <item x="0"/>
        <item x="2"/>
      </items>
    </pivotField>
  </pivotFields>
  <rowFields count="1">
    <field x="2"/>
  </rowFields>
  <rowItems count="8">
    <i>
      <x/>
    </i>
    <i>
      <x v="1"/>
    </i>
    <i>
      <x v="2"/>
    </i>
    <i>
      <x v="3"/>
    </i>
    <i>
      <x v="4"/>
    </i>
    <i>
      <x v="5"/>
    </i>
    <i>
      <x v="6"/>
    </i>
    <i t="grand">
      <x/>
    </i>
  </rowItems>
  <colItems count="1">
    <i/>
  </colItems>
  <dataFields count="1">
    <dataField fld="1" subtotal="count" baseField="0" baseItem="0"/>
  </dataFields>
  <chartFormats count="6">
    <chartFormat chart="4"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2" count="1" selected="0">
            <x v="0"/>
          </reference>
        </references>
      </pivotArea>
    </chartFormat>
    <chartFormat chart="23" format="4">
      <pivotArea type="data" outline="0" fieldPosition="0">
        <references count="2">
          <reference field="4294967294" count="1" selected="0">
            <x v="0"/>
          </reference>
          <reference field="2" count="1" selected="0">
            <x v="2"/>
          </reference>
        </references>
      </pivotArea>
    </chartFormat>
    <chartFormat chart="23" format="5">
      <pivotArea type="data" outline="0" fieldPosition="0">
        <references count="2">
          <reference field="4294967294" count="1" selected="0">
            <x v="0"/>
          </reference>
          <reference field="2" count="1" selected="0">
            <x v="3"/>
          </reference>
        </references>
      </pivotArea>
    </chartFormat>
  </chartFormats>
  <pivotHierarchies count="31">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36A99C-C524-486D-A0BB-9DCBDC2F5ACC}" name="PivotTable2" cacheId="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F9"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summary pivot" fld="0"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31">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F674D3-6350-4BC9-AD88-C33E3300A0A1}"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2:C34" firstHeaderRow="0" firstDataRow="1" firstDataCol="1"/>
  <pivotFields count="3">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1">
    <field x="0"/>
  </rowFields>
  <rowItems count="2">
    <i>
      <x/>
    </i>
    <i t="grand">
      <x/>
    </i>
  </rowItems>
  <colFields count="1">
    <field x="-2"/>
  </colFields>
  <colItems count="2">
    <i>
      <x/>
    </i>
    <i i="1">
      <x v="1"/>
    </i>
  </colItems>
  <dataFields count="2">
    <dataField fld="1" subtotal="count" baseField="0" baseItem="0"/>
    <dataField fld="2" subtotal="count" baseField="0" baseItem="0"/>
  </dataField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F9400A-232C-4997-99DA-53AD5BF9D029}" name="PivotTable3" cacheId="39"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24">
  <location ref="A54:B62" firstHeaderRow="1" firstDataRow="1" firstDataCol="1"/>
  <pivotFields count="3">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2">
    <field x="0"/>
    <field x="1"/>
  </rowFields>
  <rowItems count="8">
    <i>
      <x/>
    </i>
    <i r="1">
      <x/>
    </i>
    <i r="1">
      <x v="1"/>
    </i>
    <i r="1">
      <x v="2"/>
    </i>
    <i r="1">
      <x v="3"/>
    </i>
    <i r="1">
      <x v="4"/>
    </i>
    <i r="1">
      <x v="5"/>
    </i>
    <i t="grand">
      <x/>
    </i>
  </rowItems>
  <colItems count="1">
    <i/>
  </colItems>
  <dataFields count="1">
    <dataField fld="2" subtotal="count" baseField="0" baseItem="0"/>
  </dataFields>
  <chartFormats count="1">
    <chartFormat chart="22"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Max of Rating rounded"/>
    <pivotHierarchy dragToData="1" caption="Average of Rating rounded"/>
    <pivotHierarchy dragToData="1"/>
  </pivotHierarchies>
  <pivotTableStyleInfo name="PivotStyleLight16" showRowHeaders="1" showColHeaders="1" showRowStripes="0" showColStripes="0" showLastColumn="1"/>
  <rowHierarchiesUsage count="2">
    <rowHierarchyUsage hierarchyUsage="3"/>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2DD306-3B53-4B8C-B417-9E9E9BFEE437}" name="PivotTable7"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24">
  <location ref="A67:G86"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s>
  <rowFields count="2">
    <field x="1"/>
    <field x="3"/>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2" subtotal="count" baseField="0" baseItem="0"/>
  </dataField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Max of Rating rounded"/>
    <pivotHierarchy dragToData="1" caption="Average of Rating rounded"/>
    <pivotHierarchy dragToData="1"/>
  </pivotHierarchies>
  <pivotTableStyleInfo name="PivotStyleLight16" showRowHeaders="1" showColHeaders="1" showRowStripes="0" showColStripes="0" showLastColumn="1"/>
  <rowHierarchiesUsage count="2">
    <rowHierarchyUsage hierarchyUsage="15"/>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AE69D4-C1F4-4C09-98B5-F60A91BBA369}" name="PivotTable8" cacheId="3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A44:A46"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914E82-CD1D-4676-8C96-E033F62F9D2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6">
    <i>
      <x/>
    </i>
    <i i="1">
      <x v="1"/>
    </i>
    <i i="2">
      <x v="2"/>
    </i>
    <i i="3">
      <x v="3"/>
    </i>
    <i i="4">
      <x v="4"/>
    </i>
    <i i="5">
      <x v="5"/>
    </i>
  </colItems>
  <dataFields count="6">
    <dataField name="summary pivot" fld="0"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9C72EBDC-5AB4-42D5-B07C-DE47E6F8B615}" sourceName="[calls].[Representative]">
  <pivotTables>
    <pivotTable tabId="6" name="PivotTable2"/>
    <pivotTable tabId="6" name="PivotTable4"/>
    <pivotTable tabId="6" name="PivotTable5"/>
    <pivotTable tabId="6" name="PivotTable8"/>
    <pivotTable tabId="6" name="PivotTable3"/>
  </pivotTables>
  <data>
    <olap pivotCacheId="59379807">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0E90B80C-3051-4B7F-A93D-88EB391A94A9}" cache="Slicer_Representative" caption="Representative" level="1" style="SlicerStyleDark2 2"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4"/>
    <tableColumn id="2" xr3:uid="{771678B6-DB44-426B-9874-B4E421A440D5}" name="Gedn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272F59C-7D0A-4FDF-B265-FDC235822438}">
  <we:reference id="wa200005502" version="1.0.0.12" store="en-US" storeType="OMEX"/>
  <we:alternateReferences>
    <we:reference id="wa200005502" version="1.0.0.12" store="" storeType="OMEX"/>
  </we:alternateReferences>
  <we:properties>
    <we:property name="docId" value="&quot;4itZPC9nqauOvdWjtCX6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G5" sqref="G5"/>
    </sheetView>
  </sheetViews>
  <sheetFormatPr defaultRowHeight="14.25" x14ac:dyDescent="0.45"/>
  <cols>
    <col min="5" max="5" width="6.3984375" bestFit="1" customWidth="1"/>
    <col min="6" max="6" width="12.19921875" bestFit="1" customWidth="1"/>
    <col min="7" max="7" width="8" customWidth="1"/>
    <col min="8" max="8" width="10.1328125" customWidth="1"/>
  </cols>
  <sheetData>
    <row r="2" spans="5:6" x14ac:dyDescent="0.45">
      <c r="E2" t="s">
        <v>1040</v>
      </c>
      <c r="F2" t="s">
        <v>1041</v>
      </c>
    </row>
    <row r="3" spans="5:6" ht="49.9" customHeight="1" x14ac:dyDescent="0.45">
      <c r="E3" t="s">
        <v>11</v>
      </c>
    </row>
    <row r="4" spans="5:6" ht="29.25" customHeight="1" x14ac:dyDescent="0.45">
      <c r="E4" t="s">
        <v>9</v>
      </c>
    </row>
    <row r="5" spans="5:6" ht="46.5" customHeight="1" x14ac:dyDescent="0.45">
      <c r="E5" t="s">
        <v>6</v>
      </c>
    </row>
    <row r="6" spans="5:6" ht="40.5" customHeight="1" x14ac:dyDescent="0.45">
      <c r="E6" t="s">
        <v>13</v>
      </c>
    </row>
    <row r="7" spans="5:6" ht="58.15" customHeight="1" x14ac:dyDescent="0.45">
      <c r="E7" t="s">
        <v>10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abSelected="1" topLeftCell="I1" zoomScale="115" zoomScaleNormal="115" workbookViewId="0">
      <selection activeCell="I25" sqref="I25"/>
    </sheetView>
  </sheetViews>
  <sheetFormatPr defaultRowHeight="14.25" x14ac:dyDescent="0.45"/>
  <cols>
    <col min="1" max="1" width="3.265625" customWidth="1"/>
    <col min="2" max="2" width="14.59765625" customWidth="1"/>
    <col min="3" max="3" width="12.86328125" customWidth="1"/>
    <col min="4" max="4" width="16.59765625" customWidth="1"/>
    <col min="5" max="5" width="15" customWidth="1"/>
    <col min="6" max="6" width="16.1328125" customWidth="1"/>
    <col min="7" max="7" width="17.265625" customWidth="1"/>
    <col min="8" max="8" width="18.3984375" customWidth="1"/>
    <col min="9" max="9" width="17.265625" customWidth="1"/>
    <col min="10" max="12" width="15.46484375" customWidth="1"/>
    <col min="13" max="16" width="7.46484375" customWidth="1"/>
    <col min="17" max="17" width="14.59765625" customWidth="1"/>
    <col min="20" max="20" width="10.59765625" customWidth="1"/>
  </cols>
  <sheetData>
    <row r="1" spans="2:20" s="4" customFormat="1" ht="48" customHeight="1" x14ac:dyDescent="0.45">
      <c r="B1" s="5" t="s">
        <v>1003</v>
      </c>
    </row>
    <row r="2" spans="2:20" x14ac:dyDescent="0.45">
      <c r="R2" s="1"/>
    </row>
    <row r="3" spans="2:20" x14ac:dyDescent="0.4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4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4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4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4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4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4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4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4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4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4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4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4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4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4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4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4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4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4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4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4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4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4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4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4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4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4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4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4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4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4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4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4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4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4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4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4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4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4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4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4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4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4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4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4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4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4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4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4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4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4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4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4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4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4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4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4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4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4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4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4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4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4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4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4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4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4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4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4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4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4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4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4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4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4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4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4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4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4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4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4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4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4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4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4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4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4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4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4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4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4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4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4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4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4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4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4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4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4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4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4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4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4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4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4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4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4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4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4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4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4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4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4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4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4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4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4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4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4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4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4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4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4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4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4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4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4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4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4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4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4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4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4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4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4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4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4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4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4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4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4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4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4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4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4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4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4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4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4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4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4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4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4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4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4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4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4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4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4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4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4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4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4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4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4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4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4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4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4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4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4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4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4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4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4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4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4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4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4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4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4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4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4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4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4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4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4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4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4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4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4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4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4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4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4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4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4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4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4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4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4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4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4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4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4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4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4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4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4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4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4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4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4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4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4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4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4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4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4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4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4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4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4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4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4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4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4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4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4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4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4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4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4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4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4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4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4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4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4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4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4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4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4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4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4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4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4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4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4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4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4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4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4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4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4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4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4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4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4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4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4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4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4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4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4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4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4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4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4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4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4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4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4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4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4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4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4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4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4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4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4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4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4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4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4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4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4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4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4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4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4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4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4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4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4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4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4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4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4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4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4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4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4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4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4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4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4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4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4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4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4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4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4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4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4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4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4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4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4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4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4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4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4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4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4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4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4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4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4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4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4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4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4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4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4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4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4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4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4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4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4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4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4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4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4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4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4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4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4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4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4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4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4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4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4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4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4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4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4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4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4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4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4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4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4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4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4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4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4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4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4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4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4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4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4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4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4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4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4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4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4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4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4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4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4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4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4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4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4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4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4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4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4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4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4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4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4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4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4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4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4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4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4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4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4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4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4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4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4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4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4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4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4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4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4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4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4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4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4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4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4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4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4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4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4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4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4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4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4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4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4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4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4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4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4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4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4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4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4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4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4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4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4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4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4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4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4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4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4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4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4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4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4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4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4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4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4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4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4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4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4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4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4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4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4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4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4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4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4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4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4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4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4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4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4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4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4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4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4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4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4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4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4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4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4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4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4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4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4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4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4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4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4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4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4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4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4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4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4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4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4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4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4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4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4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4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4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4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4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4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4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4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4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4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4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4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4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4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4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4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4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4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4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4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4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4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4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4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4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4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4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4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4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4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4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4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4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4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4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4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4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4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4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4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4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4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4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4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4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4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4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4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4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4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4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4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4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4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4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4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4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4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4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4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4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4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4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4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4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4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4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4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4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4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4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4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4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4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4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4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4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4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4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4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4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4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4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4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4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4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4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4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4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4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4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4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4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4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4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4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4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4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4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4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4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4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4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4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4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4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4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4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4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4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4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4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4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4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4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4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4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4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4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4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4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4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4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4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4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4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4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4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4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4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4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4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4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4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4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4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4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4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4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4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4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4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4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4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4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4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4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4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4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4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4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4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4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4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4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4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4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4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4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4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4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4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4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4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4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4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4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4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4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4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4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4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4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4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4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4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4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4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4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4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4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4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4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4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4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4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4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4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4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4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4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4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4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4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4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4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4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4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4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4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4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4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4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4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4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4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4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4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4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4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4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4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4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4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4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4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4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4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4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4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4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4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4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4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4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4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4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4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4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4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4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4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4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4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4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4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4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4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4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4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4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4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4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4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4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4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4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4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4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4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4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4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4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4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4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4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4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4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4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4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4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4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4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4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4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4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4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4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4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4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4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4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4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4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4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4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4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4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4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4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4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4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4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4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4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4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4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4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4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4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4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4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4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4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4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4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4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4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4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4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4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4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4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4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4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4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4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4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4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4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4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4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4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4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4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4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4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4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4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4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4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4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4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4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4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4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4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4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4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4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4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4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4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4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4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4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4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4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4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4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4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4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4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4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4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4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4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4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4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4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4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4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4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4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4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4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4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4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4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4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4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4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4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4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4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4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4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4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4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4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4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4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4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4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4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4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4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4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4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4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4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4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4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4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4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4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4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4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4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4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4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4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4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4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4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4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4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4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4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4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4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4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4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4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4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4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4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4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4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4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4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4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4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4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4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4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4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4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4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4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4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4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4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4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4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4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4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4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4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4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4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4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4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4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4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4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4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4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4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4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4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4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4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4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4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4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4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4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4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4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4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4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4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4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4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4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4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4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4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4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4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4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4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4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4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4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4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4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4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4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4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4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4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4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4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4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4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4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4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4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4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4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4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4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4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4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4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4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4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4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4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4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4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4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4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4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4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16FCB-79B8-4216-8853-07FE5B4CCA61}">
  <dimension ref="A3:D8"/>
  <sheetViews>
    <sheetView workbookViewId="0">
      <selection activeCell="N13" sqref="N13"/>
    </sheetView>
  </sheetViews>
  <sheetFormatPr defaultRowHeight="14.25" x14ac:dyDescent="0.45"/>
  <cols>
    <col min="1" max="1" width="13" bestFit="1" customWidth="1"/>
    <col min="2" max="2" width="16.33203125" bestFit="1" customWidth="1"/>
    <col min="3" max="3" width="5.06640625" bestFit="1" customWidth="1"/>
    <col min="4" max="4" width="11.06640625" bestFit="1" customWidth="1"/>
  </cols>
  <sheetData>
    <row r="3" spans="1:4" x14ac:dyDescent="0.45">
      <c r="A3" s="20" t="s">
        <v>1056</v>
      </c>
      <c r="B3" s="20" t="s">
        <v>1073</v>
      </c>
    </row>
    <row r="4" spans="1:4" x14ac:dyDescent="0.45">
      <c r="A4" s="20" t="s">
        <v>1042</v>
      </c>
      <c r="B4" t="s">
        <v>999</v>
      </c>
      <c r="C4" t="s">
        <v>998</v>
      </c>
      <c r="D4" t="s">
        <v>1043</v>
      </c>
    </row>
    <row r="5" spans="1:4" x14ac:dyDescent="0.45">
      <c r="A5" s="21" t="s">
        <v>1002</v>
      </c>
      <c r="B5" s="23">
        <v>144</v>
      </c>
      <c r="C5" s="23">
        <v>132</v>
      </c>
      <c r="D5" s="23">
        <v>276</v>
      </c>
    </row>
    <row r="6" spans="1:4" x14ac:dyDescent="0.45">
      <c r="A6" s="21" t="s">
        <v>1001</v>
      </c>
      <c r="B6" s="23">
        <v>326</v>
      </c>
      <c r="C6" s="23">
        <v>63</v>
      </c>
      <c r="D6" s="23">
        <v>389</v>
      </c>
    </row>
    <row r="7" spans="1:4" x14ac:dyDescent="0.45">
      <c r="A7" s="21" t="s">
        <v>1000</v>
      </c>
      <c r="B7" s="23">
        <v>129</v>
      </c>
      <c r="C7" s="23">
        <v>206</v>
      </c>
      <c r="D7" s="23">
        <v>335</v>
      </c>
    </row>
    <row r="8" spans="1:4" x14ac:dyDescent="0.45">
      <c r="A8" s="21" t="s">
        <v>1043</v>
      </c>
      <c r="B8" s="23">
        <v>599</v>
      </c>
      <c r="C8" s="23">
        <v>401</v>
      </c>
      <c r="D8" s="23">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059FB-AFA9-4161-B882-EF7A96F8FB41}">
  <dimension ref="A3:K86"/>
  <sheetViews>
    <sheetView topLeftCell="A8" zoomScale="70" zoomScaleNormal="70" workbookViewId="0">
      <selection activeCell="C36" sqref="C36"/>
    </sheetView>
  </sheetViews>
  <sheetFormatPr defaultRowHeight="14.25" x14ac:dyDescent="0.45"/>
  <cols>
    <col min="1" max="1" width="14.33203125" bestFit="1" customWidth="1"/>
    <col min="2" max="2" width="9.86328125" bestFit="1" customWidth="1"/>
    <col min="3" max="3" width="10.9296875" bestFit="1" customWidth="1"/>
    <col min="4" max="4" width="13.1328125" bestFit="1" customWidth="1"/>
    <col min="5" max="5" width="9.6640625" bestFit="1" customWidth="1"/>
    <col min="6" max="6" width="7.33203125" bestFit="1" customWidth="1"/>
    <col min="7" max="7" width="14.33203125" bestFit="1" customWidth="1"/>
    <col min="8" max="8" width="9.86328125" bestFit="1" customWidth="1"/>
    <col min="9" max="9" width="10.59765625" bestFit="1" customWidth="1"/>
    <col min="11" max="11" width="16.1328125" customWidth="1"/>
  </cols>
  <sheetData>
    <row r="3" spans="1:11" x14ac:dyDescent="0.45">
      <c r="A3" t="s">
        <v>1061</v>
      </c>
      <c r="B3" t="s">
        <v>1056</v>
      </c>
      <c r="C3" t="s">
        <v>1057</v>
      </c>
      <c r="D3" t="s">
        <v>1058</v>
      </c>
      <c r="E3" t="s">
        <v>1059</v>
      </c>
      <c r="F3" t="s">
        <v>1060</v>
      </c>
    </row>
    <row r="4" spans="1:11" x14ac:dyDescent="0.45">
      <c r="A4">
        <v>96623</v>
      </c>
      <c r="B4" s="23">
        <v>1000</v>
      </c>
      <c r="C4" s="24">
        <v>96623</v>
      </c>
      <c r="D4" s="23">
        <v>89850</v>
      </c>
      <c r="E4" s="25">
        <v>3.8854000000000033</v>
      </c>
      <c r="F4" s="23">
        <v>307</v>
      </c>
      <c r="J4" t="s">
        <v>1074</v>
      </c>
      <c r="K4" s="1">
        <f>B9/B4</f>
        <v>0.20699999999999999</v>
      </c>
    </row>
    <row r="7" spans="1:11" x14ac:dyDescent="0.45">
      <c r="J7" t="s">
        <v>1075</v>
      </c>
      <c r="K7">
        <f>_xlfn.XLOOKUP(C45,E33:E37,F33:F37)</f>
        <v>207</v>
      </c>
    </row>
    <row r="8" spans="1:11" x14ac:dyDescent="0.45">
      <c r="A8" t="s">
        <v>1061</v>
      </c>
      <c r="B8" t="s">
        <v>1056</v>
      </c>
      <c r="C8" t="s">
        <v>1057</v>
      </c>
      <c r="D8" t="s">
        <v>1058</v>
      </c>
      <c r="E8" t="s">
        <v>1059</v>
      </c>
      <c r="F8" t="s">
        <v>1060</v>
      </c>
      <c r="J8" t="s">
        <v>1076</v>
      </c>
      <c r="K8">
        <f>_xlfn.XLOOKUP(C45,E33:E37,G33:G37)</f>
        <v>20872</v>
      </c>
    </row>
    <row r="9" spans="1:11" x14ac:dyDescent="0.45">
      <c r="A9" s="44">
        <v>20872</v>
      </c>
      <c r="B9" s="23">
        <v>207</v>
      </c>
      <c r="C9" s="45">
        <v>20872</v>
      </c>
      <c r="D9" s="23">
        <v>17700</v>
      </c>
      <c r="E9" s="25">
        <v>3.8589371980676304</v>
      </c>
      <c r="F9" s="23">
        <v>60</v>
      </c>
    </row>
    <row r="10" spans="1:11" x14ac:dyDescent="0.45">
      <c r="J10" t="s">
        <v>1077</v>
      </c>
      <c r="K10">
        <f>_xlfn.RANK.AVG(K7,F33:F37)</f>
        <v>2</v>
      </c>
    </row>
    <row r="11" spans="1:11" x14ac:dyDescent="0.45">
      <c r="J11" t="s">
        <v>1078</v>
      </c>
      <c r="K11">
        <f>_xlfn.RANK.AVG(K8,G33:G37)</f>
        <v>1</v>
      </c>
    </row>
    <row r="13" spans="1:11" x14ac:dyDescent="0.45">
      <c r="A13" s="20" t="s">
        <v>1042</v>
      </c>
      <c r="B13" t="s">
        <v>1056</v>
      </c>
      <c r="C13" t="s">
        <v>1062</v>
      </c>
      <c r="G13" s="20" t="s">
        <v>1042</v>
      </c>
      <c r="H13" t="s">
        <v>1056</v>
      </c>
      <c r="J13" t="s">
        <v>1079</v>
      </c>
      <c r="K13" t="str">
        <f>"% of calls:"&amp;TEXT(K4,"0%")</f>
        <v>% of calls:21%</v>
      </c>
    </row>
    <row r="14" spans="1:11" x14ac:dyDescent="0.45">
      <c r="A14" s="21" t="s">
        <v>1044</v>
      </c>
      <c r="B14" s="23">
        <v>13</v>
      </c>
      <c r="C14" s="23">
        <v>13</v>
      </c>
      <c r="G14" s="21" t="s">
        <v>1066</v>
      </c>
      <c r="H14" s="23">
        <v>30</v>
      </c>
      <c r="K14" t="str">
        <f>IF(COUNTA(C45:C47)&gt;1,"","call Rank:"&amp;K10)</f>
        <v>call Rank:2</v>
      </c>
    </row>
    <row r="15" spans="1:11" x14ac:dyDescent="0.45">
      <c r="A15" s="21" t="s">
        <v>1045</v>
      </c>
      <c r="B15" s="23">
        <v>13</v>
      </c>
      <c r="C15" s="23">
        <v>13</v>
      </c>
      <c r="G15" s="21" t="s">
        <v>1064</v>
      </c>
      <c r="H15" s="23">
        <v>34</v>
      </c>
      <c r="K15" t="str">
        <f>IF(COUNTA(C45:C47)&gt;1,"","amount rank:"&amp;K11)</f>
        <v>amount rank:1</v>
      </c>
    </row>
    <row r="16" spans="1:11" x14ac:dyDescent="0.45">
      <c r="A16" s="21" t="s">
        <v>1046</v>
      </c>
      <c r="B16" s="23">
        <v>28</v>
      </c>
      <c r="C16" s="23">
        <v>28</v>
      </c>
      <c r="G16" s="21" t="s">
        <v>1068</v>
      </c>
      <c r="H16" s="23">
        <v>26</v>
      </c>
    </row>
    <row r="17" spans="1:11" ht="50.25" customHeight="1" x14ac:dyDescent="0.45">
      <c r="A17" s="21" t="s">
        <v>1047</v>
      </c>
      <c r="B17" s="23">
        <v>24</v>
      </c>
      <c r="C17" s="23">
        <v>24</v>
      </c>
      <c r="G17" s="21" t="s">
        <v>1069</v>
      </c>
      <c r="H17" s="23">
        <v>38</v>
      </c>
      <c r="J17" t="s">
        <v>1080</v>
      </c>
      <c r="K17">
        <f>_xlfn.XLOOKUP(Sheet2!C45,Assets!E3:E7,Assets!F3:F7)</f>
        <v>0</v>
      </c>
    </row>
    <row r="18" spans="1:11" x14ac:dyDescent="0.45">
      <c r="A18" s="21" t="s">
        <v>1048</v>
      </c>
      <c r="B18" s="23">
        <v>23</v>
      </c>
      <c r="C18" s="23">
        <v>23</v>
      </c>
      <c r="G18" s="21" t="s">
        <v>1067</v>
      </c>
      <c r="H18" s="23">
        <v>27</v>
      </c>
    </row>
    <row r="19" spans="1:11" x14ac:dyDescent="0.45">
      <c r="A19" s="21" t="s">
        <v>1049</v>
      </c>
      <c r="B19" s="23">
        <v>17</v>
      </c>
      <c r="C19" s="23">
        <v>17</v>
      </c>
      <c r="G19" s="21" t="s">
        <v>1063</v>
      </c>
      <c r="H19" s="23">
        <v>27</v>
      </c>
    </row>
    <row r="20" spans="1:11" x14ac:dyDescent="0.45">
      <c r="A20" s="21" t="s">
        <v>1050</v>
      </c>
      <c r="B20" s="23">
        <v>11</v>
      </c>
      <c r="C20" s="23">
        <v>11</v>
      </c>
      <c r="G20" s="21" t="s">
        <v>1065</v>
      </c>
      <c r="H20" s="23">
        <v>25</v>
      </c>
    </row>
    <row r="21" spans="1:11" x14ac:dyDescent="0.45">
      <c r="A21" s="21" t="s">
        <v>1051</v>
      </c>
      <c r="B21" s="23">
        <v>11</v>
      </c>
      <c r="C21" s="23">
        <v>11</v>
      </c>
      <c r="G21" s="21" t="s">
        <v>1043</v>
      </c>
      <c r="H21" s="23">
        <v>207</v>
      </c>
    </row>
    <row r="22" spans="1:11" x14ac:dyDescent="0.45">
      <c r="A22" s="21" t="s">
        <v>1052</v>
      </c>
      <c r="B22" s="23">
        <v>14</v>
      </c>
      <c r="C22" s="23">
        <v>14</v>
      </c>
    </row>
    <row r="23" spans="1:11" x14ac:dyDescent="0.45">
      <c r="A23" s="21" t="s">
        <v>1053</v>
      </c>
      <c r="B23" s="23">
        <v>30</v>
      </c>
      <c r="C23" s="23">
        <v>30</v>
      </c>
    </row>
    <row r="24" spans="1:11" x14ac:dyDescent="0.45">
      <c r="A24" s="21" t="s">
        <v>1054</v>
      </c>
      <c r="B24" s="23">
        <v>14</v>
      </c>
      <c r="C24" s="23">
        <v>14</v>
      </c>
    </row>
    <row r="25" spans="1:11" x14ac:dyDescent="0.45">
      <c r="A25" s="21" t="s">
        <v>1055</v>
      </c>
      <c r="B25" s="23">
        <v>9</v>
      </c>
      <c r="C25" s="23">
        <v>9</v>
      </c>
    </row>
    <row r="26" spans="1:11" x14ac:dyDescent="0.45">
      <c r="A26" s="21" t="s">
        <v>1043</v>
      </c>
      <c r="B26" s="23">
        <v>207</v>
      </c>
      <c r="C26" s="23">
        <v>207</v>
      </c>
    </row>
    <row r="32" spans="1:11" x14ac:dyDescent="0.45">
      <c r="A32" s="20" t="s">
        <v>1042</v>
      </c>
      <c r="B32" t="s">
        <v>1056</v>
      </c>
      <c r="C32" t="s">
        <v>1057</v>
      </c>
      <c r="E32" s="22" t="s">
        <v>1042</v>
      </c>
      <c r="F32" s="22" t="s">
        <v>1056</v>
      </c>
      <c r="G32" s="22" t="s">
        <v>1057</v>
      </c>
    </row>
    <row r="33" spans="1:7" x14ac:dyDescent="0.45">
      <c r="A33" s="21" t="s">
        <v>6</v>
      </c>
      <c r="B33" s="23">
        <v>207</v>
      </c>
      <c r="C33" s="24">
        <v>20872</v>
      </c>
      <c r="D33" s="24"/>
      <c r="E33" s="21" t="s">
        <v>11</v>
      </c>
      <c r="F33" s="23">
        <v>189</v>
      </c>
      <c r="G33" s="30">
        <v>18415</v>
      </c>
    </row>
    <row r="34" spans="1:7" x14ac:dyDescent="0.45">
      <c r="A34" s="21" t="s">
        <v>1043</v>
      </c>
      <c r="B34" s="23">
        <v>207</v>
      </c>
      <c r="C34" s="24">
        <v>20872</v>
      </c>
      <c r="D34" s="24"/>
      <c r="E34" s="21" t="s">
        <v>9</v>
      </c>
      <c r="F34" s="23">
        <v>218</v>
      </c>
      <c r="G34" s="30">
        <v>20581</v>
      </c>
    </row>
    <row r="35" spans="1:7" x14ac:dyDescent="0.45">
      <c r="D35" s="24"/>
      <c r="E35" s="21" t="s">
        <v>6</v>
      </c>
      <c r="F35" s="23">
        <v>207</v>
      </c>
      <c r="G35" s="30">
        <v>20872</v>
      </c>
    </row>
    <row r="36" spans="1:7" x14ac:dyDescent="0.45">
      <c r="D36" s="24"/>
      <c r="E36" s="21" t="s">
        <v>13</v>
      </c>
      <c r="F36" s="23">
        <v>186</v>
      </c>
      <c r="G36" s="30">
        <v>16651</v>
      </c>
    </row>
    <row r="37" spans="1:7" x14ac:dyDescent="0.45">
      <c r="D37" s="24"/>
      <c r="E37" s="21" t="s">
        <v>10</v>
      </c>
      <c r="F37" s="23">
        <v>200</v>
      </c>
      <c r="G37" s="30">
        <v>20104</v>
      </c>
    </row>
    <row r="38" spans="1:7" x14ac:dyDescent="0.45">
      <c r="D38" s="24"/>
      <c r="E38" s="29" t="s">
        <v>1043</v>
      </c>
      <c r="F38" s="27">
        <v>1000</v>
      </c>
      <c r="G38" s="28">
        <v>96623</v>
      </c>
    </row>
    <row r="44" spans="1:7" x14ac:dyDescent="0.45">
      <c r="A44" s="20" t="s">
        <v>1042</v>
      </c>
      <c r="C44" t="s">
        <v>1070</v>
      </c>
      <c r="F44" t="s">
        <v>1071</v>
      </c>
      <c r="G44" t="s">
        <v>1072</v>
      </c>
    </row>
    <row r="45" spans="1:7" x14ac:dyDescent="0.45">
      <c r="A45" s="21" t="s">
        <v>6</v>
      </c>
      <c r="C45" s="21" t="str">
        <f>A45</f>
        <v>R03</v>
      </c>
      <c r="F45" t="e">
        <f>IF(E33=$C$45,F33,NA())</f>
        <v>#N/A</v>
      </c>
      <c r="G45" t="e">
        <f>IF(E33=$C$45,G33,NA())</f>
        <v>#N/A</v>
      </c>
    </row>
    <row r="46" spans="1:7" x14ac:dyDescent="0.45">
      <c r="A46" s="21" t="s">
        <v>1043</v>
      </c>
      <c r="F46" t="e">
        <f t="shared" ref="F46:F49" si="0">IF(E34=$C$45,F34,NA())</f>
        <v>#N/A</v>
      </c>
      <c r="G46" t="e">
        <f>IF(E34=$C$45,G34,NA())</f>
        <v>#N/A</v>
      </c>
    </row>
    <row r="47" spans="1:7" x14ac:dyDescent="0.45">
      <c r="F47">
        <f t="shared" si="0"/>
        <v>207</v>
      </c>
      <c r="G47">
        <f>IF(E35=$C$45,G35,NA())</f>
        <v>20872</v>
      </c>
    </row>
    <row r="48" spans="1:7" x14ac:dyDescent="0.45">
      <c r="F48" t="e">
        <f t="shared" si="0"/>
        <v>#N/A</v>
      </c>
      <c r="G48" t="e">
        <f>IF(E36=$C$45,G36,NA())</f>
        <v>#N/A</v>
      </c>
    </row>
    <row r="49" spans="1:7" x14ac:dyDescent="0.45">
      <c r="F49" t="e">
        <f t="shared" si="0"/>
        <v>#N/A</v>
      </c>
      <c r="G49" t="e">
        <f>IF(E37=$C$45,G37,NA())</f>
        <v>#N/A</v>
      </c>
    </row>
    <row r="54" spans="1:7" x14ac:dyDescent="0.45">
      <c r="A54" s="20" t="s">
        <v>1042</v>
      </c>
      <c r="B54" t="s">
        <v>1056</v>
      </c>
    </row>
    <row r="55" spans="1:7" x14ac:dyDescent="0.45">
      <c r="A55" s="21" t="s">
        <v>6</v>
      </c>
      <c r="B55" s="44"/>
    </row>
    <row r="56" spans="1:7" x14ac:dyDescent="0.45">
      <c r="A56" s="31">
        <v>0</v>
      </c>
      <c r="B56" s="23">
        <v>1</v>
      </c>
    </row>
    <row r="57" spans="1:7" x14ac:dyDescent="0.45">
      <c r="A57" s="31">
        <v>1</v>
      </c>
      <c r="B57" s="23">
        <v>1</v>
      </c>
    </row>
    <row r="58" spans="1:7" x14ac:dyDescent="0.45">
      <c r="A58" s="31">
        <v>2</v>
      </c>
      <c r="B58" s="23">
        <v>11</v>
      </c>
    </row>
    <row r="59" spans="1:7" x14ac:dyDescent="0.45">
      <c r="A59" s="31">
        <v>3</v>
      </c>
      <c r="B59" s="23">
        <v>46</v>
      </c>
    </row>
    <row r="60" spans="1:7" x14ac:dyDescent="0.45">
      <c r="A60" s="31">
        <v>4</v>
      </c>
      <c r="B60" s="23">
        <v>88</v>
      </c>
    </row>
    <row r="61" spans="1:7" x14ac:dyDescent="0.45">
      <c r="A61" s="31">
        <v>5</v>
      </c>
      <c r="B61" s="23">
        <v>60</v>
      </c>
    </row>
    <row r="62" spans="1:7" x14ac:dyDescent="0.45">
      <c r="A62" s="21" t="s">
        <v>1043</v>
      </c>
      <c r="B62" s="23">
        <v>207</v>
      </c>
    </row>
    <row r="67" spans="1:7" x14ac:dyDescent="0.45">
      <c r="A67" s="20" t="s">
        <v>1057</v>
      </c>
      <c r="B67" s="20" t="s">
        <v>1073</v>
      </c>
    </row>
    <row r="68" spans="1:7" x14ac:dyDescent="0.45">
      <c r="A68" s="20" t="s">
        <v>1042</v>
      </c>
      <c r="B68" t="s">
        <v>11</v>
      </c>
      <c r="C68" t="s">
        <v>9</v>
      </c>
      <c r="D68" t="s">
        <v>6</v>
      </c>
      <c r="E68" t="s">
        <v>13</v>
      </c>
      <c r="F68" t="s">
        <v>10</v>
      </c>
      <c r="G68" t="s">
        <v>1043</v>
      </c>
    </row>
    <row r="69" spans="1:7" x14ac:dyDescent="0.45">
      <c r="A69" s="21" t="s">
        <v>1002</v>
      </c>
    </row>
    <row r="70" spans="1:7" x14ac:dyDescent="0.45">
      <c r="A70" s="31" t="s">
        <v>20</v>
      </c>
      <c r="B70" s="24">
        <v>891</v>
      </c>
      <c r="C70" s="24">
        <v>1332</v>
      </c>
      <c r="D70" s="24">
        <v>1282</v>
      </c>
      <c r="E70" s="24">
        <v>739</v>
      </c>
      <c r="F70" s="24">
        <v>560</v>
      </c>
      <c r="G70" s="24">
        <v>4804</v>
      </c>
    </row>
    <row r="71" spans="1:7" x14ac:dyDescent="0.45">
      <c r="A71" s="31" t="s">
        <v>12</v>
      </c>
      <c r="B71" s="24">
        <v>1991</v>
      </c>
      <c r="C71" s="24">
        <v>1886</v>
      </c>
      <c r="D71" s="24">
        <v>1206</v>
      </c>
      <c r="E71" s="24">
        <v>884</v>
      </c>
      <c r="F71" s="24">
        <v>1722</v>
      </c>
      <c r="G71" s="24">
        <v>7689</v>
      </c>
    </row>
    <row r="72" spans="1:7" x14ac:dyDescent="0.45">
      <c r="A72" s="31" t="s">
        <v>8</v>
      </c>
      <c r="B72" s="24">
        <v>1163</v>
      </c>
      <c r="C72" s="24">
        <v>1180</v>
      </c>
      <c r="D72" s="24">
        <v>1616</v>
      </c>
      <c r="E72" s="24">
        <v>1043</v>
      </c>
      <c r="F72" s="24">
        <v>1747</v>
      </c>
      <c r="G72" s="24">
        <v>6749</v>
      </c>
    </row>
    <row r="73" spans="1:7" x14ac:dyDescent="0.45">
      <c r="A73" s="31" t="s">
        <v>16</v>
      </c>
      <c r="B73" s="24">
        <v>1438</v>
      </c>
      <c r="C73" s="24">
        <v>1616</v>
      </c>
      <c r="D73" s="24">
        <v>866</v>
      </c>
      <c r="E73" s="24">
        <v>829</v>
      </c>
      <c r="F73" s="24">
        <v>2070</v>
      </c>
      <c r="G73" s="24">
        <v>6819</v>
      </c>
    </row>
    <row r="74" spans="1:7" x14ac:dyDescent="0.45">
      <c r="A74" s="21" t="s">
        <v>1001</v>
      </c>
    </row>
    <row r="75" spans="1:7" x14ac:dyDescent="0.45">
      <c r="A75" s="31" t="s">
        <v>24</v>
      </c>
      <c r="B75" s="24">
        <v>1233</v>
      </c>
      <c r="C75" s="24">
        <v>223</v>
      </c>
      <c r="D75" s="24">
        <v>1680</v>
      </c>
      <c r="E75" s="24">
        <v>990</v>
      </c>
      <c r="F75" s="24">
        <v>1508</v>
      </c>
      <c r="G75" s="24">
        <v>5634</v>
      </c>
    </row>
    <row r="76" spans="1:7" x14ac:dyDescent="0.45">
      <c r="A76" s="31" t="s">
        <v>15</v>
      </c>
      <c r="B76" s="24">
        <v>1598</v>
      </c>
      <c r="C76" s="24">
        <v>1907</v>
      </c>
      <c r="D76" s="24">
        <v>869</v>
      </c>
      <c r="E76" s="24">
        <v>1426</v>
      </c>
      <c r="F76" s="24">
        <v>1416</v>
      </c>
      <c r="G76" s="24">
        <v>7216</v>
      </c>
    </row>
    <row r="77" spans="1:7" x14ac:dyDescent="0.45">
      <c r="A77" s="31" t="s">
        <v>5</v>
      </c>
      <c r="B77" s="24">
        <v>900</v>
      </c>
      <c r="C77" s="24">
        <v>1016</v>
      </c>
      <c r="D77" s="24">
        <v>960</v>
      </c>
      <c r="E77" s="24">
        <v>940</v>
      </c>
      <c r="F77" s="24">
        <v>1193</v>
      </c>
      <c r="G77" s="24">
        <v>5009</v>
      </c>
    </row>
    <row r="78" spans="1:7" x14ac:dyDescent="0.45">
      <c r="A78" s="31" t="s">
        <v>18</v>
      </c>
      <c r="B78" s="24">
        <v>900</v>
      </c>
      <c r="C78" s="24">
        <v>1470</v>
      </c>
      <c r="D78" s="24">
        <v>1617</v>
      </c>
      <c r="E78" s="24">
        <v>1314</v>
      </c>
      <c r="F78" s="24">
        <v>941</v>
      </c>
      <c r="G78" s="24">
        <v>6242</v>
      </c>
    </row>
    <row r="79" spans="1:7" x14ac:dyDescent="0.45">
      <c r="A79" s="31" t="s">
        <v>14</v>
      </c>
      <c r="B79" s="24">
        <v>1255</v>
      </c>
      <c r="C79" s="24">
        <v>516</v>
      </c>
      <c r="D79" s="24">
        <v>1874</v>
      </c>
      <c r="E79" s="24">
        <v>1863</v>
      </c>
      <c r="F79" s="24">
        <v>1722</v>
      </c>
      <c r="G79" s="24">
        <v>7230</v>
      </c>
    </row>
    <row r="80" spans="1:7" x14ac:dyDescent="0.45">
      <c r="A80" s="31" t="s">
        <v>19</v>
      </c>
      <c r="B80" s="24">
        <v>1138</v>
      </c>
      <c r="C80" s="24">
        <v>1898</v>
      </c>
      <c r="D80" s="24">
        <v>1482</v>
      </c>
      <c r="E80" s="24">
        <v>846</v>
      </c>
      <c r="F80" s="24">
        <v>1154</v>
      </c>
      <c r="G80" s="24">
        <v>6518</v>
      </c>
    </row>
    <row r="81" spans="1:7" x14ac:dyDescent="0.45">
      <c r="A81" s="21" t="s">
        <v>1000</v>
      </c>
    </row>
    <row r="82" spans="1:7" x14ac:dyDescent="0.45">
      <c r="A82" s="31" t="s">
        <v>17</v>
      </c>
      <c r="B82" s="24">
        <v>1655</v>
      </c>
      <c r="C82" s="24">
        <v>805</v>
      </c>
      <c r="D82" s="24">
        <v>2263</v>
      </c>
      <c r="E82" s="24">
        <v>987</v>
      </c>
      <c r="F82" s="24">
        <v>1075</v>
      </c>
      <c r="G82" s="24">
        <v>6785</v>
      </c>
    </row>
    <row r="83" spans="1:7" x14ac:dyDescent="0.45">
      <c r="A83" s="31" t="s">
        <v>23</v>
      </c>
      <c r="B83" s="24">
        <v>1104</v>
      </c>
      <c r="C83" s="24">
        <v>2280</v>
      </c>
      <c r="D83" s="24">
        <v>1445</v>
      </c>
      <c r="E83" s="24">
        <v>1722</v>
      </c>
      <c r="F83" s="24">
        <v>1196</v>
      </c>
      <c r="G83" s="24">
        <v>7747</v>
      </c>
    </row>
    <row r="84" spans="1:7" x14ac:dyDescent="0.45">
      <c r="A84" s="31" t="s">
        <v>7</v>
      </c>
      <c r="B84" s="24">
        <v>372</v>
      </c>
      <c r="C84" s="24">
        <v>1818</v>
      </c>
      <c r="D84" s="24">
        <v>1346</v>
      </c>
      <c r="E84" s="24">
        <v>1156</v>
      </c>
      <c r="F84" s="24">
        <v>1484</v>
      </c>
      <c r="G84" s="24">
        <v>6176</v>
      </c>
    </row>
    <row r="85" spans="1:7" x14ac:dyDescent="0.45">
      <c r="A85" s="31" t="s">
        <v>22</v>
      </c>
      <c r="B85" s="24">
        <v>1415</v>
      </c>
      <c r="C85" s="24">
        <v>1271</v>
      </c>
      <c r="D85" s="24">
        <v>1214</v>
      </c>
      <c r="E85" s="24">
        <v>1135</v>
      </c>
      <c r="F85" s="24">
        <v>1566</v>
      </c>
      <c r="G85" s="24">
        <v>6601</v>
      </c>
    </row>
    <row r="86" spans="1:7" x14ac:dyDescent="0.45">
      <c r="A86" s="31" t="s">
        <v>21</v>
      </c>
      <c r="B86" s="24">
        <v>1362</v>
      </c>
      <c r="C86" s="24">
        <v>1363</v>
      </c>
      <c r="D86" s="24">
        <v>1152</v>
      </c>
      <c r="E86" s="24">
        <v>777</v>
      </c>
      <c r="F86" s="24">
        <v>750</v>
      </c>
      <c r="G86" s="24">
        <v>5404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1A9D8-1503-430F-B785-8081347AD229}">
  <dimension ref="D5:V48"/>
  <sheetViews>
    <sheetView topLeftCell="A3" zoomScale="89" zoomScaleNormal="96" workbookViewId="0">
      <selection activeCell="W27" sqref="W27"/>
    </sheetView>
  </sheetViews>
  <sheetFormatPr defaultRowHeight="14.25" x14ac:dyDescent="0.45"/>
  <cols>
    <col min="1" max="1" width="3.33203125" customWidth="1"/>
    <col min="2" max="2" width="2.86328125" customWidth="1"/>
    <col min="9" max="14" width="9.796875" bestFit="1" customWidth="1"/>
  </cols>
  <sheetData>
    <row r="5" spans="4:22" x14ac:dyDescent="0.45">
      <c r="D5" s="26"/>
      <c r="E5" s="26"/>
      <c r="F5" s="26"/>
      <c r="G5" s="26"/>
      <c r="H5" s="26"/>
      <c r="I5" s="26"/>
      <c r="J5" s="26"/>
      <c r="K5" s="26"/>
      <c r="L5" s="26"/>
      <c r="M5" s="26"/>
      <c r="N5" s="26"/>
      <c r="O5" s="26"/>
      <c r="P5" s="26"/>
      <c r="Q5" s="26"/>
      <c r="R5" s="26"/>
      <c r="S5" s="26"/>
      <c r="T5" s="26"/>
      <c r="U5" s="26"/>
      <c r="V5" s="26"/>
    </row>
    <row r="6" spans="4:22" x14ac:dyDescent="0.45">
      <c r="D6" s="26"/>
      <c r="E6" s="26"/>
      <c r="F6" s="26"/>
      <c r="G6" s="26"/>
      <c r="H6" s="26"/>
      <c r="I6" s="26"/>
      <c r="J6" s="26"/>
      <c r="K6" s="26"/>
      <c r="L6" s="26"/>
      <c r="M6" s="26"/>
      <c r="N6" s="26"/>
      <c r="O6" s="26"/>
      <c r="P6" s="26"/>
      <c r="Q6" s="26"/>
      <c r="R6" s="26"/>
      <c r="S6" s="26"/>
      <c r="T6" s="26"/>
      <c r="U6" s="26"/>
      <c r="V6" s="26"/>
    </row>
    <row r="7" spans="4:22" x14ac:dyDescent="0.45">
      <c r="D7" s="26"/>
      <c r="E7" s="26"/>
      <c r="F7" s="26"/>
      <c r="G7" s="26"/>
      <c r="H7" s="26"/>
      <c r="I7" s="26"/>
      <c r="J7" s="26"/>
      <c r="K7" s="26"/>
      <c r="L7" s="26"/>
      <c r="M7" s="26"/>
      <c r="N7" s="26"/>
      <c r="O7" s="26"/>
      <c r="P7" s="26"/>
      <c r="Q7" s="26"/>
      <c r="R7" s="26"/>
      <c r="S7" s="26"/>
      <c r="T7" s="26"/>
      <c r="U7" s="26"/>
      <c r="V7" s="26"/>
    </row>
    <row r="8" spans="4:22" x14ac:dyDescent="0.45">
      <c r="D8" s="43"/>
      <c r="E8" s="26"/>
      <c r="F8" s="26"/>
      <c r="G8" s="26"/>
      <c r="H8" s="26"/>
      <c r="I8" s="26"/>
      <c r="J8" s="26"/>
      <c r="K8" s="26"/>
      <c r="L8" s="26"/>
      <c r="M8" s="26"/>
      <c r="N8" s="26"/>
      <c r="O8" s="26"/>
      <c r="P8" s="26"/>
      <c r="Q8" s="26"/>
      <c r="R8" s="26"/>
      <c r="S8" s="26"/>
      <c r="T8" s="26"/>
      <c r="U8" s="26"/>
      <c r="V8" s="26"/>
    </row>
    <row r="9" spans="4:22" x14ac:dyDescent="0.45">
      <c r="D9" s="26"/>
      <c r="E9" s="26"/>
      <c r="F9" s="26"/>
      <c r="G9" s="26"/>
      <c r="H9" s="26"/>
      <c r="I9" s="26"/>
      <c r="J9" s="26"/>
      <c r="K9" s="26"/>
      <c r="L9" s="26"/>
      <c r="M9" s="26"/>
      <c r="N9" s="26"/>
      <c r="O9" s="26"/>
      <c r="P9" s="26"/>
      <c r="Q9" s="26"/>
      <c r="R9" s="26"/>
      <c r="S9" s="26"/>
      <c r="T9" s="26"/>
      <c r="U9" s="26"/>
      <c r="V9" s="26"/>
    </row>
    <row r="10" spans="4:22" x14ac:dyDescent="0.45">
      <c r="D10" s="26"/>
      <c r="E10" s="26"/>
      <c r="F10" s="26"/>
      <c r="G10" s="26"/>
      <c r="H10" s="26"/>
      <c r="I10" s="26"/>
      <c r="J10" s="26"/>
      <c r="K10" s="26"/>
      <c r="L10" s="26"/>
      <c r="M10" s="26"/>
      <c r="N10" s="26"/>
      <c r="O10" s="26"/>
      <c r="P10" s="26"/>
      <c r="Q10" s="26"/>
      <c r="R10" s="26"/>
      <c r="S10" s="26"/>
      <c r="T10" s="26"/>
      <c r="U10" s="26"/>
      <c r="V10" s="26"/>
    </row>
    <row r="11" spans="4:22" x14ac:dyDescent="0.45">
      <c r="D11" s="26"/>
      <c r="E11" s="26"/>
      <c r="F11" s="26"/>
      <c r="G11" s="26"/>
      <c r="H11" s="26"/>
      <c r="I11" s="26"/>
      <c r="J11" s="26"/>
      <c r="K11" s="26"/>
      <c r="L11" s="26"/>
      <c r="M11" s="26"/>
      <c r="N11" s="26"/>
      <c r="O11" s="26"/>
      <c r="P11" s="26"/>
      <c r="Q11" s="26"/>
      <c r="R11" s="26"/>
      <c r="S11" s="26"/>
      <c r="T11" s="26"/>
      <c r="U11" s="26"/>
      <c r="V11" s="26"/>
    </row>
    <row r="12" spans="4:22" x14ac:dyDescent="0.45">
      <c r="D12" s="26"/>
      <c r="E12" s="26"/>
      <c r="F12" s="26"/>
      <c r="G12" s="26"/>
      <c r="H12" s="26"/>
      <c r="I12" s="26"/>
      <c r="J12" s="26"/>
      <c r="K12" s="26"/>
      <c r="L12" s="26"/>
      <c r="M12" s="26"/>
      <c r="N12" s="26"/>
      <c r="O12" s="26"/>
      <c r="P12" s="26"/>
      <c r="Q12" s="26"/>
      <c r="R12" s="26"/>
      <c r="S12" s="26"/>
      <c r="T12" s="26"/>
      <c r="U12" s="26"/>
      <c r="V12" s="26"/>
    </row>
    <row r="13" spans="4:22" x14ac:dyDescent="0.45">
      <c r="D13" s="26"/>
      <c r="E13" s="26"/>
      <c r="F13" s="26"/>
      <c r="G13" s="26"/>
      <c r="H13" s="26"/>
      <c r="I13" s="26"/>
      <c r="J13" s="26"/>
      <c r="K13" s="26"/>
      <c r="L13" s="26"/>
      <c r="M13" s="26"/>
      <c r="N13" s="26"/>
      <c r="O13" s="26"/>
      <c r="P13" s="26"/>
      <c r="Q13" s="26"/>
      <c r="R13" s="26"/>
      <c r="S13" s="26"/>
      <c r="T13" s="26"/>
      <c r="U13" s="26"/>
      <c r="V13" s="26"/>
    </row>
    <row r="14" spans="4:22" x14ac:dyDescent="0.45">
      <c r="D14" s="26"/>
      <c r="E14" s="26"/>
      <c r="F14" s="26"/>
      <c r="G14" s="26"/>
      <c r="H14" s="26"/>
      <c r="I14" s="26"/>
      <c r="J14" s="26"/>
      <c r="K14" s="26"/>
      <c r="L14" s="26"/>
      <c r="M14" s="26"/>
      <c r="N14" s="26"/>
      <c r="O14" s="26"/>
      <c r="P14" s="26"/>
      <c r="Q14" s="26"/>
      <c r="R14" s="26"/>
      <c r="S14" s="26"/>
      <c r="T14" s="26"/>
      <c r="U14" s="26"/>
      <c r="V14" s="26"/>
    </row>
    <row r="15" spans="4:22" x14ac:dyDescent="0.45">
      <c r="D15" s="26"/>
      <c r="E15" s="26"/>
      <c r="F15" s="26"/>
      <c r="G15" s="26"/>
      <c r="H15" s="26"/>
      <c r="I15" s="26"/>
      <c r="J15" s="26"/>
      <c r="K15" s="26"/>
      <c r="L15" s="26"/>
      <c r="M15" s="26"/>
      <c r="N15" s="26"/>
      <c r="O15" s="26"/>
      <c r="P15" s="26"/>
      <c r="Q15" s="26"/>
      <c r="R15" s="26"/>
      <c r="S15" s="26"/>
      <c r="T15" s="26"/>
      <c r="U15" s="26"/>
      <c r="V15" s="26"/>
    </row>
    <row r="16" spans="4:22" x14ac:dyDescent="0.45">
      <c r="D16" s="26"/>
      <c r="E16" s="26"/>
      <c r="F16" s="26"/>
      <c r="G16" s="26"/>
      <c r="H16" s="26"/>
      <c r="I16" s="26"/>
      <c r="J16" s="26"/>
      <c r="K16" s="26"/>
      <c r="L16" s="26"/>
      <c r="M16" s="26"/>
      <c r="N16" s="26"/>
      <c r="O16" s="26"/>
      <c r="P16" s="26"/>
      <c r="Q16" s="26"/>
      <c r="R16" s="26"/>
      <c r="S16" s="26"/>
      <c r="T16" s="26"/>
      <c r="U16" s="26"/>
      <c r="V16" s="26"/>
    </row>
    <row r="17" spans="4:22" x14ac:dyDescent="0.45">
      <c r="D17" s="26"/>
      <c r="E17" s="26"/>
      <c r="F17" s="26"/>
      <c r="G17" s="26"/>
      <c r="H17" s="26"/>
      <c r="I17" s="26"/>
      <c r="J17" s="26"/>
      <c r="K17" s="26"/>
      <c r="L17" s="26"/>
      <c r="M17" s="26"/>
      <c r="N17" s="26"/>
      <c r="O17" s="26"/>
      <c r="P17" s="26"/>
      <c r="Q17" s="26"/>
      <c r="R17" s="26"/>
      <c r="S17" s="26"/>
      <c r="T17" s="26"/>
      <c r="U17" s="26"/>
      <c r="V17" s="26"/>
    </row>
    <row r="18" spans="4:22" x14ac:dyDescent="0.45">
      <c r="D18" s="26"/>
      <c r="E18" s="26"/>
      <c r="F18" s="26"/>
      <c r="G18" s="26"/>
      <c r="H18" s="26"/>
      <c r="I18" s="26"/>
      <c r="J18" s="26"/>
      <c r="K18" s="26"/>
      <c r="L18" s="26"/>
      <c r="M18" s="26"/>
      <c r="N18" s="26"/>
      <c r="O18" s="26"/>
      <c r="P18" s="26"/>
      <c r="Q18" s="26"/>
      <c r="R18" s="26"/>
      <c r="S18" s="26"/>
      <c r="T18" s="26"/>
      <c r="U18" s="26"/>
      <c r="V18" s="26"/>
    </row>
    <row r="19" spans="4:22" x14ac:dyDescent="0.45">
      <c r="D19" s="26"/>
      <c r="E19" s="26"/>
      <c r="F19" s="26"/>
      <c r="G19" s="26"/>
      <c r="H19" s="26"/>
      <c r="I19" s="26"/>
      <c r="J19" s="26"/>
      <c r="K19" s="26"/>
      <c r="L19" s="26"/>
      <c r="M19" s="26"/>
      <c r="N19" s="26"/>
      <c r="O19" s="26"/>
      <c r="P19" s="26"/>
      <c r="Q19" s="26"/>
      <c r="R19" s="26"/>
      <c r="S19" s="26"/>
      <c r="T19" s="26"/>
      <c r="U19" s="26"/>
      <c r="V19" s="26"/>
    </row>
    <row r="20" spans="4:22" x14ac:dyDescent="0.45">
      <c r="D20" s="26"/>
      <c r="E20" s="26"/>
      <c r="F20" s="26"/>
      <c r="G20" s="26"/>
      <c r="H20" s="26"/>
      <c r="I20" s="26"/>
      <c r="J20" s="26"/>
      <c r="K20" s="26"/>
      <c r="L20" s="26"/>
      <c r="M20" s="26"/>
      <c r="N20" s="26"/>
      <c r="O20" s="26"/>
      <c r="P20" s="26"/>
      <c r="Q20" s="26"/>
      <c r="R20" s="26"/>
      <c r="S20" s="26"/>
      <c r="T20" s="26"/>
      <c r="U20" s="26"/>
      <c r="V20" s="26"/>
    </row>
    <row r="21" spans="4:22" x14ac:dyDescent="0.45">
      <c r="D21" s="26"/>
      <c r="E21" s="26"/>
      <c r="F21" s="26"/>
      <c r="G21" s="26"/>
      <c r="H21" s="26"/>
      <c r="I21" s="26"/>
      <c r="J21" s="26"/>
      <c r="K21" s="26"/>
      <c r="L21" s="26"/>
      <c r="M21" s="26"/>
      <c r="N21" s="26"/>
      <c r="O21" s="26"/>
      <c r="P21" s="26"/>
      <c r="Q21" s="26"/>
      <c r="R21" s="26"/>
      <c r="S21" s="26"/>
      <c r="T21" s="26"/>
      <c r="U21" s="26"/>
      <c r="V21" s="26"/>
    </row>
    <row r="22" spans="4:22" x14ac:dyDescent="0.45">
      <c r="D22" s="26"/>
      <c r="E22" s="26"/>
      <c r="F22" s="26"/>
      <c r="G22" s="26"/>
      <c r="H22" s="26"/>
      <c r="I22" s="26"/>
      <c r="J22" s="26"/>
      <c r="K22" s="26"/>
      <c r="L22" s="26"/>
      <c r="M22" s="26"/>
      <c r="N22" s="26"/>
      <c r="O22" s="26"/>
      <c r="P22" s="26"/>
      <c r="Q22" s="26"/>
      <c r="R22" s="26"/>
      <c r="S22" s="26"/>
      <c r="T22" s="26"/>
      <c r="U22" s="26"/>
      <c r="V22" s="26"/>
    </row>
    <row r="23" spans="4:22" x14ac:dyDescent="0.45">
      <c r="D23" s="26"/>
      <c r="E23" s="26"/>
      <c r="F23" s="26"/>
      <c r="G23" s="26"/>
      <c r="H23" s="26"/>
      <c r="I23" s="26"/>
      <c r="J23" s="26"/>
      <c r="K23" s="26"/>
      <c r="L23" s="26"/>
      <c r="M23" s="26"/>
      <c r="N23" s="26"/>
      <c r="O23" s="26"/>
      <c r="P23" s="26"/>
      <c r="Q23" s="26"/>
      <c r="R23" s="26"/>
      <c r="S23" s="26"/>
      <c r="T23" s="26"/>
      <c r="U23" s="26"/>
      <c r="V23" s="26"/>
    </row>
    <row r="24" spans="4:22" x14ac:dyDescent="0.45">
      <c r="D24" s="26"/>
      <c r="E24" s="26"/>
      <c r="F24" s="26"/>
      <c r="G24" s="26"/>
      <c r="H24" s="26"/>
      <c r="I24" s="26"/>
      <c r="J24" s="26"/>
      <c r="K24" s="26"/>
      <c r="L24" s="26"/>
      <c r="M24" s="26"/>
      <c r="N24" s="26"/>
      <c r="O24" s="26"/>
      <c r="P24" s="26"/>
      <c r="Q24" s="26"/>
      <c r="R24" s="26"/>
      <c r="S24" s="26"/>
      <c r="T24" s="26"/>
      <c r="U24" s="26"/>
      <c r="V24" s="26"/>
    </row>
    <row r="25" spans="4:22" x14ac:dyDescent="0.45">
      <c r="D25" s="26"/>
      <c r="E25" s="26"/>
      <c r="F25" s="26"/>
      <c r="G25" s="26"/>
      <c r="H25" s="26"/>
      <c r="I25" s="26"/>
      <c r="J25" s="26"/>
      <c r="K25" s="26"/>
      <c r="L25" s="26"/>
      <c r="M25" s="26"/>
      <c r="N25" s="26"/>
      <c r="O25" s="26"/>
      <c r="P25" s="26"/>
      <c r="Q25" s="26"/>
      <c r="R25" s="26"/>
      <c r="S25" s="26"/>
      <c r="T25" s="26"/>
      <c r="U25" s="26"/>
      <c r="V25" s="26"/>
    </row>
    <row r="26" spans="4:22" x14ac:dyDescent="0.45">
      <c r="D26" s="26"/>
      <c r="E26" s="26"/>
      <c r="F26" s="26"/>
      <c r="G26" s="26"/>
      <c r="H26" s="26"/>
      <c r="I26" s="26"/>
      <c r="J26" s="26"/>
      <c r="K26" s="26"/>
      <c r="L26" s="26"/>
      <c r="M26" s="26"/>
      <c r="N26" s="26"/>
      <c r="O26" s="26"/>
      <c r="P26" s="26"/>
      <c r="Q26" s="26"/>
      <c r="R26" s="26"/>
      <c r="S26" s="26"/>
      <c r="T26" s="26"/>
      <c r="U26" s="26"/>
      <c r="V26" s="26"/>
    </row>
    <row r="27" spans="4:22" x14ac:dyDescent="0.45">
      <c r="D27" s="26"/>
      <c r="E27" s="26"/>
      <c r="F27" s="26"/>
      <c r="G27" s="26"/>
      <c r="H27" s="26"/>
      <c r="I27" s="26"/>
      <c r="J27" s="26"/>
      <c r="K27" s="26"/>
      <c r="L27" s="26"/>
      <c r="M27" s="26"/>
      <c r="N27" s="26"/>
      <c r="O27" s="26"/>
      <c r="P27" s="26"/>
      <c r="Q27" s="26"/>
      <c r="R27" s="26"/>
      <c r="S27" s="26"/>
      <c r="T27" s="26"/>
      <c r="U27" s="26"/>
      <c r="V27" s="26"/>
    </row>
    <row r="28" spans="4:22" x14ac:dyDescent="0.45">
      <c r="D28" s="26"/>
      <c r="E28" s="26"/>
      <c r="F28" s="26"/>
      <c r="G28" s="26"/>
      <c r="H28" s="26"/>
      <c r="I28" s="26"/>
      <c r="J28" s="26"/>
      <c r="K28" s="26"/>
      <c r="L28" s="26"/>
      <c r="M28" s="26"/>
      <c r="N28" s="26"/>
      <c r="O28" s="32"/>
      <c r="P28" s="41" t="str">
        <f>Sheet2!B68</f>
        <v>R01</v>
      </c>
      <c r="Q28" s="41" t="str">
        <f>Sheet2!C68</f>
        <v>R02</v>
      </c>
      <c r="R28" s="41" t="str">
        <f>Sheet2!D68</f>
        <v>R03</v>
      </c>
      <c r="S28" s="41" t="str">
        <f>Sheet2!E68</f>
        <v>R04</v>
      </c>
      <c r="T28" s="41" t="str">
        <f>Sheet2!F68</f>
        <v>R05</v>
      </c>
      <c r="U28" s="33" t="str">
        <f>Sheet2!G68</f>
        <v>Grand Total</v>
      </c>
      <c r="V28" s="26"/>
    </row>
    <row r="29" spans="4:22" x14ac:dyDescent="0.45">
      <c r="D29" s="26"/>
      <c r="E29" s="26"/>
      <c r="F29" s="26"/>
      <c r="G29" s="26"/>
      <c r="H29" s="26"/>
      <c r="I29" s="26"/>
      <c r="J29" s="26"/>
      <c r="K29" s="26"/>
      <c r="L29" s="26"/>
      <c r="M29" s="26"/>
      <c r="N29" s="26"/>
      <c r="O29" s="42" t="str" cm="1">
        <f t="array" ref="O29:U46">IF(Sheet2!A69:G86="","",Sheet2!A69:G86)</f>
        <v>Cincinnati</v>
      </c>
      <c r="P29" s="26" t="str">
        <v/>
      </c>
      <c r="Q29" s="26" t="str">
        <v/>
      </c>
      <c r="R29" s="26" t="str">
        <v/>
      </c>
      <c r="S29" s="26" t="str">
        <v/>
      </c>
      <c r="T29" s="26" t="str">
        <v/>
      </c>
      <c r="U29" s="34" t="str">
        <v/>
      </c>
      <c r="V29" s="26"/>
    </row>
    <row r="30" spans="4:22" x14ac:dyDescent="0.45">
      <c r="D30" s="26"/>
      <c r="E30" s="26"/>
      <c r="F30" s="26"/>
      <c r="G30" s="26"/>
      <c r="H30" s="26"/>
      <c r="I30" s="26"/>
      <c r="J30" s="26"/>
      <c r="K30" s="26"/>
      <c r="L30" s="26"/>
      <c r="M30" s="26"/>
      <c r="N30" s="26"/>
      <c r="O30" s="35" t="str">
        <v>C0003</v>
      </c>
      <c r="P30" s="36">
        <v>891</v>
      </c>
      <c r="Q30" s="36">
        <v>1332</v>
      </c>
      <c r="R30" s="36">
        <v>1282</v>
      </c>
      <c r="S30" s="36">
        <v>739</v>
      </c>
      <c r="T30" s="36">
        <v>560</v>
      </c>
      <c r="U30" s="37">
        <v>4804</v>
      </c>
      <c r="V30" s="26"/>
    </row>
    <row r="31" spans="4:22" x14ac:dyDescent="0.45">
      <c r="D31" s="26"/>
      <c r="E31" s="26"/>
      <c r="F31" s="26"/>
      <c r="G31" s="26"/>
      <c r="H31" s="26"/>
      <c r="I31" s="26"/>
      <c r="J31" s="26"/>
      <c r="K31" s="26"/>
      <c r="L31" s="26"/>
      <c r="M31" s="26"/>
      <c r="N31" s="26"/>
      <c r="O31" s="35" t="str">
        <v>C0004</v>
      </c>
      <c r="P31" s="36">
        <v>1991</v>
      </c>
      <c r="Q31" s="36">
        <v>1886</v>
      </c>
      <c r="R31" s="36">
        <v>1206</v>
      </c>
      <c r="S31" s="36">
        <v>884</v>
      </c>
      <c r="T31" s="36">
        <v>1722</v>
      </c>
      <c r="U31" s="37">
        <v>7689</v>
      </c>
      <c r="V31" s="26"/>
    </row>
    <row r="32" spans="4:22" x14ac:dyDescent="0.45">
      <c r="D32" s="26"/>
      <c r="E32" s="26"/>
      <c r="F32" s="26"/>
      <c r="G32" s="26"/>
      <c r="H32" s="26"/>
      <c r="I32" s="26"/>
      <c r="J32" s="26"/>
      <c r="K32" s="26"/>
      <c r="L32" s="26"/>
      <c r="M32" s="26"/>
      <c r="N32" s="26"/>
      <c r="O32" s="35" t="str">
        <v>C0011</v>
      </c>
      <c r="P32" s="36">
        <v>1163</v>
      </c>
      <c r="Q32" s="36">
        <v>1180</v>
      </c>
      <c r="R32" s="36">
        <v>1616</v>
      </c>
      <c r="S32" s="36">
        <v>1043</v>
      </c>
      <c r="T32" s="36">
        <v>1747</v>
      </c>
      <c r="U32" s="37">
        <v>6749</v>
      </c>
      <c r="V32" s="26"/>
    </row>
    <row r="33" spans="4:22" x14ac:dyDescent="0.45">
      <c r="D33" s="26"/>
      <c r="E33" s="26"/>
      <c r="F33" s="26"/>
      <c r="G33" s="26"/>
      <c r="H33" s="26"/>
      <c r="I33" s="26"/>
      <c r="J33" s="26"/>
      <c r="K33" s="26"/>
      <c r="L33" s="26"/>
      <c r="M33" s="26"/>
      <c r="N33" s="26"/>
      <c r="O33" s="35" t="str">
        <v>C0012</v>
      </c>
      <c r="P33" s="36">
        <v>1438</v>
      </c>
      <c r="Q33" s="36">
        <v>1616</v>
      </c>
      <c r="R33" s="36">
        <v>866</v>
      </c>
      <c r="S33" s="36">
        <v>829</v>
      </c>
      <c r="T33" s="36">
        <v>2070</v>
      </c>
      <c r="U33" s="37">
        <v>6819</v>
      </c>
      <c r="V33" s="26"/>
    </row>
    <row r="34" spans="4:22" x14ac:dyDescent="0.45">
      <c r="D34" s="26"/>
      <c r="E34" s="26"/>
      <c r="F34" s="26"/>
      <c r="G34" s="26"/>
      <c r="H34" s="26"/>
      <c r="I34" s="26"/>
      <c r="J34" s="26"/>
      <c r="K34" s="26"/>
      <c r="L34" s="26"/>
      <c r="M34" s="26"/>
      <c r="N34" s="26"/>
      <c r="O34" s="42" t="str">
        <v>Cleveland</v>
      </c>
      <c r="P34" s="36" t="str">
        <v/>
      </c>
      <c r="Q34" s="36" t="str">
        <v/>
      </c>
      <c r="R34" s="36" t="str">
        <v/>
      </c>
      <c r="S34" s="36" t="str">
        <v/>
      </c>
      <c r="T34" s="36" t="str">
        <v/>
      </c>
      <c r="U34" s="37" t="str">
        <v/>
      </c>
      <c r="V34" s="26"/>
    </row>
    <row r="35" spans="4:22" x14ac:dyDescent="0.45">
      <c r="D35" s="26"/>
      <c r="E35" s="26"/>
      <c r="F35" s="26"/>
      <c r="G35" s="26"/>
      <c r="H35" s="26"/>
      <c r="I35" s="26"/>
      <c r="J35" s="26"/>
      <c r="K35" s="26"/>
      <c r="L35" s="26"/>
      <c r="M35" s="26"/>
      <c r="N35" s="26"/>
      <c r="O35" s="35" t="str">
        <v>C0002</v>
      </c>
      <c r="P35" s="36">
        <v>1233</v>
      </c>
      <c r="Q35" s="36">
        <v>223</v>
      </c>
      <c r="R35" s="36">
        <v>1680</v>
      </c>
      <c r="S35" s="36">
        <v>990</v>
      </c>
      <c r="T35" s="36">
        <v>1508</v>
      </c>
      <c r="U35" s="37">
        <v>5634</v>
      </c>
      <c r="V35" s="26"/>
    </row>
    <row r="36" spans="4:22" x14ac:dyDescent="0.45">
      <c r="D36" s="26"/>
      <c r="E36" s="26"/>
      <c r="F36" s="26"/>
      <c r="G36" s="26"/>
      <c r="H36" s="26"/>
      <c r="I36" s="26"/>
      <c r="J36" s="26"/>
      <c r="K36" s="26"/>
      <c r="L36" s="26"/>
      <c r="M36" s="26"/>
      <c r="N36" s="26"/>
      <c r="O36" s="35" t="str">
        <v>C0007</v>
      </c>
      <c r="P36" s="36">
        <v>1598</v>
      </c>
      <c r="Q36" s="36">
        <v>1907</v>
      </c>
      <c r="R36" s="36">
        <v>869</v>
      </c>
      <c r="S36" s="36">
        <v>1426</v>
      </c>
      <c r="T36" s="36">
        <v>1416</v>
      </c>
      <c r="U36" s="37">
        <v>7216</v>
      </c>
      <c r="V36" s="26"/>
    </row>
    <row r="37" spans="4:22" x14ac:dyDescent="0.45">
      <c r="D37" s="26"/>
      <c r="E37" s="26"/>
      <c r="F37" s="26"/>
      <c r="G37" s="26"/>
      <c r="H37" s="26"/>
      <c r="I37" s="26"/>
      <c r="J37" s="26"/>
      <c r="K37" s="26"/>
      <c r="L37" s="26"/>
      <c r="M37" s="26"/>
      <c r="N37" s="26"/>
      <c r="O37" s="35" t="str">
        <v>C0008</v>
      </c>
      <c r="P37" s="36">
        <v>900</v>
      </c>
      <c r="Q37" s="36">
        <v>1016</v>
      </c>
      <c r="R37" s="36">
        <v>960</v>
      </c>
      <c r="S37" s="36">
        <v>940</v>
      </c>
      <c r="T37" s="36">
        <v>1193</v>
      </c>
      <c r="U37" s="37">
        <v>5009</v>
      </c>
      <c r="V37" s="26"/>
    </row>
    <row r="38" spans="4:22" x14ac:dyDescent="0.45">
      <c r="D38" s="26"/>
      <c r="E38" s="26"/>
      <c r="F38" s="26"/>
      <c r="G38" s="26"/>
      <c r="H38" s="26"/>
      <c r="I38" s="26"/>
      <c r="J38" s="26"/>
      <c r="K38" s="26"/>
      <c r="L38" s="26"/>
      <c r="M38" s="26"/>
      <c r="N38" s="26"/>
      <c r="O38" s="35" t="str">
        <v>C0010</v>
      </c>
      <c r="P38" s="36">
        <v>900</v>
      </c>
      <c r="Q38" s="36">
        <v>1470</v>
      </c>
      <c r="R38" s="36">
        <v>1617</v>
      </c>
      <c r="S38" s="36">
        <v>1314</v>
      </c>
      <c r="T38" s="36">
        <v>941</v>
      </c>
      <c r="U38" s="37">
        <v>6242</v>
      </c>
      <c r="V38" s="26"/>
    </row>
    <row r="39" spans="4:22" x14ac:dyDescent="0.45">
      <c r="D39" s="26"/>
      <c r="E39" s="26"/>
      <c r="F39" s="26"/>
      <c r="G39" s="26"/>
      <c r="H39" s="26"/>
      <c r="I39" s="26"/>
      <c r="J39" s="26"/>
      <c r="K39" s="26"/>
      <c r="L39" s="26"/>
      <c r="M39" s="26"/>
      <c r="N39" s="26"/>
      <c r="O39" s="35" t="str">
        <v>C0013</v>
      </c>
      <c r="P39" s="36">
        <v>1255</v>
      </c>
      <c r="Q39" s="36">
        <v>516</v>
      </c>
      <c r="R39" s="36">
        <v>1874</v>
      </c>
      <c r="S39" s="36">
        <v>1863</v>
      </c>
      <c r="T39" s="36">
        <v>1722</v>
      </c>
      <c r="U39" s="37">
        <v>7230</v>
      </c>
      <c r="V39" s="26"/>
    </row>
    <row r="40" spans="4:22" x14ac:dyDescent="0.45">
      <c r="D40" s="26"/>
      <c r="E40" s="26"/>
      <c r="F40" s="26"/>
      <c r="G40" s="26"/>
      <c r="H40" s="26"/>
      <c r="I40" s="26"/>
      <c r="J40" s="26"/>
      <c r="K40" s="26"/>
      <c r="L40" s="26"/>
      <c r="M40" s="26"/>
      <c r="N40" s="26"/>
      <c r="O40" s="35" t="str">
        <v>C0015</v>
      </c>
      <c r="P40" s="36">
        <v>1138</v>
      </c>
      <c r="Q40" s="36">
        <v>1898</v>
      </c>
      <c r="R40" s="36">
        <v>1482</v>
      </c>
      <c r="S40" s="36">
        <v>846</v>
      </c>
      <c r="T40" s="36">
        <v>1154</v>
      </c>
      <c r="U40" s="37">
        <v>6518</v>
      </c>
      <c r="V40" s="26"/>
    </row>
    <row r="41" spans="4:22" x14ac:dyDescent="0.45">
      <c r="D41" s="26"/>
      <c r="E41" s="26"/>
      <c r="F41" s="26"/>
      <c r="G41" s="26"/>
      <c r="H41" s="26"/>
      <c r="I41" s="26"/>
      <c r="J41" s="26"/>
      <c r="K41" s="26"/>
      <c r="L41" s="26"/>
      <c r="M41" s="26"/>
      <c r="N41" s="26"/>
      <c r="O41" s="42" t="str">
        <v>Columbus</v>
      </c>
      <c r="P41" s="36" t="str">
        <v/>
      </c>
      <c r="Q41" s="36" t="str">
        <v/>
      </c>
      <c r="R41" s="36" t="str">
        <v/>
      </c>
      <c r="S41" s="36" t="str">
        <v/>
      </c>
      <c r="T41" s="36" t="str">
        <v/>
      </c>
      <c r="U41" s="37" t="str">
        <v/>
      </c>
      <c r="V41" s="26"/>
    </row>
    <row r="42" spans="4:22" x14ac:dyDescent="0.45">
      <c r="D42" s="26"/>
      <c r="E42" s="26"/>
      <c r="F42" s="26"/>
      <c r="G42" s="26"/>
      <c r="H42" s="26"/>
      <c r="I42" s="26"/>
      <c r="J42" s="26"/>
      <c r="K42" s="26"/>
      <c r="L42" s="26"/>
      <c r="M42" s="26"/>
      <c r="N42" s="26"/>
      <c r="O42" s="35" t="str">
        <v>C0001</v>
      </c>
      <c r="P42" s="36">
        <v>1655</v>
      </c>
      <c r="Q42" s="36">
        <v>805</v>
      </c>
      <c r="R42" s="36">
        <v>2263</v>
      </c>
      <c r="S42" s="36">
        <v>987</v>
      </c>
      <c r="T42" s="36">
        <v>1075</v>
      </c>
      <c r="U42" s="37">
        <v>6785</v>
      </c>
      <c r="V42" s="26"/>
    </row>
    <row r="43" spans="4:22" x14ac:dyDescent="0.45">
      <c r="D43" s="26"/>
      <c r="E43" s="26"/>
      <c r="F43" s="26"/>
      <c r="G43" s="26"/>
      <c r="H43" s="26"/>
      <c r="I43" s="26"/>
      <c r="J43" s="26"/>
      <c r="K43" s="26"/>
      <c r="L43" s="26"/>
      <c r="M43" s="26"/>
      <c r="N43" s="26"/>
      <c r="O43" s="35" t="str">
        <v>C0005</v>
      </c>
      <c r="P43" s="36">
        <v>1104</v>
      </c>
      <c r="Q43" s="36">
        <v>2280</v>
      </c>
      <c r="R43" s="36">
        <v>1445</v>
      </c>
      <c r="S43" s="36">
        <v>1722</v>
      </c>
      <c r="T43" s="36">
        <v>1196</v>
      </c>
      <c r="U43" s="37">
        <v>7747</v>
      </c>
      <c r="V43" s="26"/>
    </row>
    <row r="44" spans="4:22" x14ac:dyDescent="0.45">
      <c r="D44" s="26"/>
      <c r="E44" s="26"/>
      <c r="F44" s="26"/>
      <c r="G44" s="26"/>
      <c r="H44" s="26"/>
      <c r="I44" s="26"/>
      <c r="J44" s="26"/>
      <c r="K44" s="26"/>
      <c r="L44" s="26"/>
      <c r="M44" s="26"/>
      <c r="N44" s="26"/>
      <c r="O44" s="35" t="str">
        <v>C0006</v>
      </c>
      <c r="P44" s="36">
        <v>372</v>
      </c>
      <c r="Q44" s="36">
        <v>1818</v>
      </c>
      <c r="R44" s="36">
        <v>1346</v>
      </c>
      <c r="S44" s="36">
        <v>1156</v>
      </c>
      <c r="T44" s="36">
        <v>1484</v>
      </c>
      <c r="U44" s="37">
        <v>6176</v>
      </c>
      <c r="V44" s="26"/>
    </row>
    <row r="45" spans="4:22" x14ac:dyDescent="0.45">
      <c r="D45" s="26"/>
      <c r="E45" s="26"/>
      <c r="F45" s="26"/>
      <c r="G45" s="26"/>
      <c r="H45" s="26"/>
      <c r="I45" s="26"/>
      <c r="J45" s="26"/>
      <c r="K45" s="26"/>
      <c r="L45" s="26"/>
      <c r="M45" s="26"/>
      <c r="N45" s="26"/>
      <c r="O45" s="35" t="str">
        <v>C0009</v>
      </c>
      <c r="P45" s="36">
        <v>1415</v>
      </c>
      <c r="Q45" s="36">
        <v>1271</v>
      </c>
      <c r="R45" s="36">
        <v>1214</v>
      </c>
      <c r="S45" s="36">
        <v>1135</v>
      </c>
      <c r="T45" s="36">
        <v>1566</v>
      </c>
      <c r="U45" s="37">
        <v>6601</v>
      </c>
      <c r="V45" s="26"/>
    </row>
    <row r="46" spans="4:22" x14ac:dyDescent="0.45">
      <c r="D46" s="26"/>
      <c r="E46" s="26"/>
      <c r="F46" s="26"/>
      <c r="G46" s="26"/>
      <c r="H46" s="26"/>
      <c r="I46" s="26"/>
      <c r="J46" s="26"/>
      <c r="K46" s="26"/>
      <c r="L46" s="26"/>
      <c r="M46" s="26"/>
      <c r="N46" s="26"/>
      <c r="O46" s="38" t="str">
        <v>C0014</v>
      </c>
      <c r="P46" s="39">
        <v>1362</v>
      </c>
      <c r="Q46" s="39">
        <v>1363</v>
      </c>
      <c r="R46" s="39">
        <v>1152</v>
      </c>
      <c r="S46" s="39">
        <v>777</v>
      </c>
      <c r="T46" s="39">
        <v>750</v>
      </c>
      <c r="U46" s="40">
        <v>5404</v>
      </c>
      <c r="V46" s="26"/>
    </row>
    <row r="47" spans="4:22" x14ac:dyDescent="0.45">
      <c r="D47" s="26"/>
      <c r="E47" s="26"/>
      <c r="F47" s="26"/>
      <c r="G47" s="26"/>
      <c r="H47" s="26"/>
      <c r="I47" s="26"/>
      <c r="J47" s="26"/>
      <c r="K47" s="26"/>
      <c r="L47" s="26"/>
      <c r="M47" s="26"/>
      <c r="N47" s="26"/>
      <c r="O47" s="26"/>
      <c r="P47" s="26"/>
      <c r="Q47" s="26"/>
      <c r="R47" s="26"/>
      <c r="S47" s="26"/>
      <c r="T47" s="26"/>
      <c r="U47" s="26"/>
      <c r="V47" s="26"/>
    </row>
    <row r="48" spans="4:22" x14ac:dyDescent="0.45">
      <c r="D48" s="26"/>
      <c r="E48" s="26"/>
      <c r="F48" s="26"/>
      <c r="G48" s="26"/>
      <c r="H48" s="26"/>
      <c r="I48" s="26"/>
      <c r="J48" s="26"/>
      <c r="K48" s="26"/>
      <c r="L48" s="26"/>
      <c r="M48" s="26"/>
      <c r="N48" s="26"/>
      <c r="O48" s="26"/>
      <c r="P48" s="26"/>
      <c r="Q48" s="26"/>
      <c r="R48" s="26"/>
      <c r="S48" s="26"/>
      <c r="T48" s="26"/>
      <c r="U48" s="26"/>
      <c r="V48" s="26"/>
    </row>
  </sheetData>
  <conditionalFormatting sqref="P28:T46">
    <cfRule type="dataBar" priority="2">
      <dataBar>
        <cfvo type="min"/>
        <cfvo type="formula" val="MAX($P$30:$T$46)*2"/>
        <color rgb="FF638EC6"/>
      </dataBar>
      <extLst>
        <ext xmlns:x14="http://schemas.microsoft.com/office/spreadsheetml/2009/9/main" uri="{B025F937-C7B1-47D3-B67F-A62EFF666E3E}">
          <x14:id>{52A53405-C64E-4448-B981-95AA733EAF3F}</x14:id>
        </ext>
      </extLst>
    </cfRule>
    <cfRule type="dataBar" priority="3">
      <dataBar>
        <cfvo type="min"/>
        <cfvo type="max"/>
        <color rgb="FFFFB628"/>
      </dataBar>
      <extLst>
        <ext xmlns:x14="http://schemas.microsoft.com/office/spreadsheetml/2009/9/main" uri="{B025F937-C7B1-47D3-B67F-A62EFF666E3E}">
          <x14:id>{2AC2EEFF-A1EA-4964-9542-5C00F6CDEA53}</x14:id>
        </ext>
      </extLst>
    </cfRule>
  </conditionalFormatting>
  <conditionalFormatting sqref="P47:T48">
    <cfRule type="dataBar" priority="5">
      <dataBar>
        <cfvo type="num" val="0"/>
        <cfvo type="formula" val="MAX($P$30:$T$46)*2"/>
        <color rgb="FFFFBF09"/>
      </dataBar>
      <extLst>
        <ext xmlns:x14="http://schemas.microsoft.com/office/spreadsheetml/2009/9/main" uri="{B025F937-C7B1-47D3-B67F-A62EFF666E3E}">
          <x14:id>{E1893F1B-3985-4CDC-939A-D000FEC0E3F3}</x14:id>
        </ext>
      </extLst>
    </cfRule>
    <cfRule type="dataBar" priority="6">
      <dataBar>
        <cfvo type="num" val="0"/>
        <cfvo type="formula" val="MAX($P$30:$T$46)"/>
        <color rgb="FFFFBF09"/>
      </dataBar>
      <extLst>
        <ext xmlns:x14="http://schemas.microsoft.com/office/spreadsheetml/2009/9/main" uri="{B025F937-C7B1-47D3-B67F-A62EFF666E3E}">
          <x14:id>{76E91BE9-B14C-4465-86BF-D04BAFFCC0A4}</x14:id>
        </ext>
      </extLst>
    </cfRule>
    <cfRule type="dataBar" priority="7">
      <dataBar>
        <cfvo type="min"/>
        <cfvo type="max"/>
        <color rgb="FFFFB628"/>
      </dataBar>
      <extLst>
        <ext xmlns:x14="http://schemas.microsoft.com/office/spreadsheetml/2009/9/main" uri="{B025F937-C7B1-47D3-B67F-A62EFF666E3E}">
          <x14:id>{19985B5A-E5DD-4606-9EE6-82E351C7160A}</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524DA92A-411E-427B-9BEB-91EFBAF303A0}">
            <xm:f>P$28=Sheet2!$A$45</xm:f>
            <x14:dxf>
              <fill>
                <patternFill>
                  <bgColor theme="9" tint="0.59996337778862885"/>
                </patternFill>
              </fill>
              <border>
                <left style="thin">
                  <color auto="1"/>
                </left>
                <right style="thin">
                  <color auto="1"/>
                </right>
                <top style="thin">
                  <color auto="1"/>
                </top>
                <bottom style="thin">
                  <color auto="1"/>
                </bottom>
                <vertical/>
                <horizontal/>
              </border>
            </x14:dxf>
          </x14:cfRule>
          <x14:cfRule type="dataBar" id="{52A53405-C64E-4448-B981-95AA733EAF3F}">
            <x14:dataBar minLength="0" maxLength="100" gradient="0">
              <x14:cfvo type="autoMin"/>
              <x14:cfvo type="formula">
                <xm:f>MAX($P$30:$T$46)*2</xm:f>
              </x14:cfvo>
              <x14:negativeFillColor rgb="FFFF0000"/>
              <x14:axisColor rgb="FF000000"/>
            </x14:dataBar>
          </x14:cfRule>
          <x14:cfRule type="dataBar" id="{2AC2EEFF-A1EA-4964-9542-5C00F6CDEA53}">
            <x14:dataBar minLength="0" maxLength="100" gradient="0">
              <x14:cfvo type="autoMin"/>
              <x14:cfvo type="autoMax"/>
              <x14:negativeFillColor rgb="FFFF0000"/>
              <x14:axisColor rgb="FF000000"/>
            </x14:dataBar>
          </x14:cfRule>
          <xm:sqref>P28:T46</xm:sqref>
        </x14:conditionalFormatting>
        <x14:conditionalFormatting xmlns:xm="http://schemas.microsoft.com/office/excel/2006/main">
          <x14:cfRule type="dataBar" id="{E1893F1B-3985-4CDC-939A-D000FEC0E3F3}">
            <x14:dataBar minLength="0" maxLength="100" gradient="0">
              <x14:cfvo type="num">
                <xm:f>0</xm:f>
              </x14:cfvo>
              <x14:cfvo type="formula">
                <xm:f>MAX($P$30:$T$46)*2</xm:f>
              </x14:cfvo>
              <x14:negativeFillColor rgb="FFFF0000"/>
              <x14:axisColor rgb="FF000000"/>
            </x14:dataBar>
          </x14:cfRule>
          <x14:cfRule type="dataBar" id="{76E91BE9-B14C-4465-86BF-D04BAFFCC0A4}">
            <x14:dataBar minLength="0" maxLength="100" gradient="0">
              <x14:cfvo type="num">
                <xm:f>0</xm:f>
              </x14:cfvo>
              <x14:cfvo type="formula">
                <xm:f>MAX($P$30:$T$46)</xm:f>
              </x14:cfvo>
              <x14:negativeFillColor rgb="FFFF0000"/>
              <x14:axisColor rgb="FF000000"/>
            </x14:dataBar>
          </x14:cfRule>
          <x14:cfRule type="dataBar" id="{19985B5A-E5DD-4606-9EE6-82E351C7160A}">
            <x14:dataBar minLength="0" maxLength="100" gradient="0">
              <x14:cfvo type="autoMin"/>
              <x14:cfvo type="autoMax"/>
              <x14:negativeFillColor rgb="FFFF0000"/>
              <x14:axisColor rgb="FF000000"/>
            </x14:dataBar>
          </x14:cfRule>
          <xm:sqref>P47:T48</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Assets</vt:lpstr>
      <vt:lpstr>Data</vt:lpstr>
      <vt:lpstr>Sheet1</vt:lpstr>
      <vt:lpstr>Sheet2</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Venu sai naik</cp:lastModifiedBy>
  <dcterms:created xsi:type="dcterms:W3CDTF">2021-03-14T20:21:32Z</dcterms:created>
  <dcterms:modified xsi:type="dcterms:W3CDTF">2026-03-02T08:41:23Z</dcterms:modified>
</cp:coreProperties>
</file>