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2019\Kaysville\"/>
    </mc:Choice>
  </mc:AlternateContent>
  <xr:revisionPtr revIDLastSave="0" documentId="13_ncr:1_{FCDC3D41-A4F8-4E91-B7DF-BA8CA6537A83}" xr6:coauthVersionLast="45" xr6:coauthVersionMax="45" xr10:uidLastSave="{00000000-0000-0000-0000-000000000000}"/>
  <bookViews>
    <workbookView xWindow="-120" yWindow="-120" windowWidth="20730" windowHeight="11160" activeTab="3" xr2:uid="{49CB2548-36B6-436D-9777-1C8A043080A0}"/>
  </bookViews>
  <sheets>
    <sheet name="2017" sheetId="2" r:id="rId1"/>
    <sheet name="2018" sheetId="1" r:id="rId2"/>
    <sheet name="2019" sheetId="4" r:id="rId3"/>
    <sheet name="Overall Sta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8" i="3"/>
  <c r="E3" i="3"/>
  <c r="B3" i="3"/>
  <c r="H7" i="4"/>
  <c r="G7" i="4"/>
  <c r="E14" i="4"/>
  <c r="E12" i="4"/>
  <c r="A3" i="3" l="1"/>
  <c r="C3" i="3"/>
  <c r="D3" i="3"/>
  <c r="C7" i="2"/>
  <c r="C5" i="2"/>
  <c r="E7" i="2" l="1"/>
  <c r="G35" i="1" l="1"/>
  <c r="G33" i="1"/>
  <c r="K7" i="1" l="1"/>
  <c r="J7" i="1"/>
  <c r="I7" i="1"/>
  <c r="L7" i="1"/>
  <c r="A6" i="3" l="1"/>
  <c r="B6" i="3"/>
  <c r="B10" i="3"/>
  <c r="D6" i="3"/>
  <c r="E6" i="3"/>
  <c r="C6" i="3"/>
</calcChain>
</file>

<file path=xl/sharedStrings.xml><?xml version="1.0" encoding="utf-8"?>
<sst xmlns="http://schemas.openxmlformats.org/spreadsheetml/2006/main" count="152" uniqueCount="55">
  <si>
    <t>Lake/Pond</t>
  </si>
  <si>
    <t>Month/Day</t>
  </si>
  <si>
    <t># of Fish</t>
  </si>
  <si>
    <t>Type of Fish</t>
  </si>
  <si>
    <t>January</t>
  </si>
  <si>
    <t>February</t>
  </si>
  <si>
    <t>March</t>
  </si>
  <si>
    <t>May</t>
  </si>
  <si>
    <t xml:space="preserve">June </t>
  </si>
  <si>
    <t>Total Species Caught</t>
  </si>
  <si>
    <t>Kaysville</t>
  </si>
  <si>
    <t>8 Rainbow</t>
  </si>
  <si>
    <t>4 Rainbow</t>
  </si>
  <si>
    <t>14 Rainbow</t>
  </si>
  <si>
    <t>7 Rainbow</t>
  </si>
  <si>
    <t>20 Rainbow</t>
  </si>
  <si>
    <t>6 Rainbow</t>
  </si>
  <si>
    <t>12 Rainbow</t>
  </si>
  <si>
    <t>25 Rainbow</t>
  </si>
  <si>
    <t>46 Rainbow</t>
  </si>
  <si>
    <t>16 Rainbow</t>
  </si>
  <si>
    <t>1 Rainbow</t>
  </si>
  <si>
    <t>9 Rainbow</t>
  </si>
  <si>
    <t>1 C. Catfish 1 Rainbow</t>
  </si>
  <si>
    <t>1 C. Catfish 7 Rainbow</t>
  </si>
  <si>
    <t>2 Rainbow</t>
  </si>
  <si>
    <t>5 Rainbow</t>
  </si>
  <si>
    <t>13 Rainbow</t>
  </si>
  <si>
    <t>53 Rainbow</t>
  </si>
  <si>
    <t>15 Rainbow</t>
  </si>
  <si>
    <t>3 Rainbow</t>
  </si>
  <si>
    <t>1 BH. Catfish</t>
  </si>
  <si>
    <t>5 BH. Catfish 1 Carp 1 C. Catfish</t>
  </si>
  <si>
    <t>2 BH. Catfish 1 Rainbow</t>
  </si>
  <si>
    <t>1 C. Catfish</t>
  </si>
  <si>
    <t>TOTAL</t>
  </si>
  <si>
    <t>NUMBER OF TRIPS</t>
  </si>
  <si>
    <t>AVERAGE</t>
  </si>
  <si>
    <t>Rainbow</t>
  </si>
  <si>
    <t>C. Catfish</t>
  </si>
  <si>
    <t>Carp</t>
  </si>
  <si>
    <t>BH. Catfish</t>
  </si>
  <si>
    <t>Fishing Report 2018 Kaysville</t>
  </si>
  <si>
    <t>Percent Species Caught</t>
  </si>
  <si>
    <t>September</t>
  </si>
  <si>
    <t>Fishing Report 2017 Kaysville</t>
  </si>
  <si>
    <t>4 Bluegill</t>
  </si>
  <si>
    <t>Bluegill</t>
  </si>
  <si>
    <t>RATING</t>
  </si>
  <si>
    <t>Slow</t>
  </si>
  <si>
    <t>Fair</t>
  </si>
  <si>
    <t>April</t>
  </si>
  <si>
    <t>July</t>
  </si>
  <si>
    <t>Fishing Report 2019 Kaysville</t>
  </si>
  <si>
    <t>19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</si>
</sst>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B0F0"/>
      <name val="Arial"/>
      <family val="2"/>
    </font>
    <font>
      <b/>
      <sz val="12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1" applyFont="1" applyFill="1"/>
    <xf numFmtId="0" fontId="7" fillId="0" borderId="0" xfId="0" applyFont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6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2" xfId="0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9" fillId="0" borderId="0" xfId="0" applyFont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Stats'!$A$2:$E$2</c:f>
              <c:strCache>
                <c:ptCount val="5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C. Catfish</c:v>
                </c:pt>
                <c:pt idx="4">
                  <c:v>Rainbow</c:v>
                </c:pt>
              </c:strCache>
            </c:strRef>
          </c:cat>
          <c:val>
            <c:numRef>
              <c:f>'Overall Stats'!$A$3:$E$3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5-4074-B242-64861CE890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28577151"/>
        <c:axId val="1928658047"/>
        <c:axId val="0"/>
      </c:bar3DChart>
      <c:catAx>
        <c:axId val="192857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658047"/>
        <c:crosses val="autoZero"/>
        <c:auto val="1"/>
        <c:lblAlgn val="ctr"/>
        <c:lblOffset val="100"/>
        <c:noMultiLvlLbl val="0"/>
      </c:catAx>
      <c:valAx>
        <c:axId val="192865804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2857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784-49BB-9CA4-6E35CC5F98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784-49BB-9CA4-6E35CC5F98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784-49BB-9CA4-6E35CC5F98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784-49BB-9CA4-6E35CC5F98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784-49BB-9CA4-6E35CC5F9808}"/>
              </c:ext>
            </c:extLst>
          </c:dPt>
          <c:cat>
            <c:strRef>
              <c:f>'Overall Stats'!$A$5:$E$5</c:f>
              <c:strCache>
                <c:ptCount val="5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C. Catfish</c:v>
                </c:pt>
                <c:pt idx="4">
                  <c:v>Rainbow</c:v>
                </c:pt>
              </c:strCache>
            </c:strRef>
          </c:cat>
          <c:val>
            <c:numRef>
              <c:f>'Overall Stats'!$A$6:$E$6</c:f>
              <c:numCache>
                <c:formatCode>0.00</c:formatCode>
                <c:ptCount val="5"/>
                <c:pt idx="0">
                  <c:v>1.1142061281337048</c:v>
                </c:pt>
                <c:pt idx="1">
                  <c:v>2.5069637883008355</c:v>
                </c:pt>
                <c:pt idx="2">
                  <c:v>0.2785515320334262</c:v>
                </c:pt>
                <c:pt idx="3">
                  <c:v>1.1142061281337048</c:v>
                </c:pt>
                <c:pt idx="4">
                  <c:v>94.986072423398326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8-480C-A1F1-D9A1021D5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14287</xdr:rowOff>
    </xdr:from>
    <xdr:to>
      <xdr:col>6</xdr:col>
      <xdr:colOff>0</xdr:colOff>
      <xdr:row>26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5A3784-925C-473F-AEC7-51D092391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11</xdr:row>
      <xdr:rowOff>14286</xdr:rowOff>
    </xdr:from>
    <xdr:to>
      <xdr:col>15</xdr:col>
      <xdr:colOff>9525</xdr:colOff>
      <xdr:row>25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A4E38B-D014-47D4-B0A6-5C8018D00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FE9B-F5A9-4E38-A415-B4FC7E41B752}">
  <dimension ref="A1:H8"/>
  <sheetViews>
    <sheetView workbookViewId="0">
      <selection activeCell="A9" sqref="A9"/>
    </sheetView>
  </sheetViews>
  <sheetFormatPr defaultRowHeight="15" x14ac:dyDescent="0.25"/>
  <cols>
    <col min="1" max="1" width="59.42578125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8.42578125" bestFit="1" customWidth="1"/>
  </cols>
  <sheetData>
    <row r="1" spans="1:8" ht="27" x14ac:dyDescent="0.5">
      <c r="A1" s="1" t="s">
        <v>45</v>
      </c>
      <c r="B1" s="2"/>
      <c r="C1" s="3"/>
      <c r="D1" s="3"/>
    </row>
    <row r="2" spans="1:8" ht="21" thickBot="1" x14ac:dyDescent="0.35">
      <c r="A2" s="12" t="s">
        <v>0</v>
      </c>
      <c r="B2" s="12" t="s">
        <v>1</v>
      </c>
      <c r="C2" s="12" t="s">
        <v>2</v>
      </c>
      <c r="D2" s="12" t="s">
        <v>3</v>
      </c>
      <c r="E2" s="23" t="s">
        <v>9</v>
      </c>
      <c r="F2" s="23"/>
      <c r="G2" s="23"/>
      <c r="H2" s="23"/>
    </row>
    <row r="3" spans="1:8" ht="19.5" thickTop="1" x14ac:dyDescent="0.3">
      <c r="A3" s="13"/>
      <c r="B3" s="6" t="s">
        <v>44</v>
      </c>
      <c r="C3" s="13"/>
      <c r="D3" s="13"/>
      <c r="E3" s="8" t="s">
        <v>47</v>
      </c>
    </row>
    <row r="4" spans="1:8" s="14" customFormat="1" ht="15.75" x14ac:dyDescent="0.25">
      <c r="A4" s="7" t="s">
        <v>10</v>
      </c>
      <c r="B4" s="8">
        <v>16</v>
      </c>
      <c r="C4" s="8">
        <v>4</v>
      </c>
      <c r="D4" s="8" t="s">
        <v>46</v>
      </c>
      <c r="E4" s="8">
        <v>4</v>
      </c>
    </row>
    <row r="5" spans="1:8" ht="21" thickBot="1" x14ac:dyDescent="0.35">
      <c r="A5" s="9" t="s">
        <v>35</v>
      </c>
      <c r="C5" s="10">
        <f>SUM(C4)</f>
        <v>4</v>
      </c>
      <c r="E5" s="24" t="s">
        <v>43</v>
      </c>
      <c r="F5" s="24"/>
      <c r="G5" s="24"/>
      <c r="H5" s="24"/>
    </row>
    <row r="6" spans="1:8" ht="16.5" thickTop="1" x14ac:dyDescent="0.25">
      <c r="A6" s="9" t="s">
        <v>36</v>
      </c>
      <c r="C6" s="10">
        <v>1</v>
      </c>
      <c r="E6" s="8" t="s">
        <v>47</v>
      </c>
    </row>
    <row r="7" spans="1:8" ht="15.75" x14ac:dyDescent="0.25">
      <c r="A7" s="9" t="s">
        <v>37</v>
      </c>
      <c r="C7" s="10">
        <f>AVERAGE(C4)</f>
        <v>4</v>
      </c>
      <c r="E7" s="8">
        <f>SUM(E4/C5*100)</f>
        <v>100</v>
      </c>
    </row>
    <row r="8" spans="1:8" ht="15.75" x14ac:dyDescent="0.25">
      <c r="A8" s="9" t="s">
        <v>48</v>
      </c>
      <c r="C8" s="20" t="s">
        <v>49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21F7-BE76-4856-980E-B8D55AEF34AC}">
  <dimension ref="A1:L36"/>
  <sheetViews>
    <sheetView topLeftCell="B1" workbookViewId="0">
      <selection activeCell="I2" sqref="I2:L7"/>
    </sheetView>
  </sheetViews>
  <sheetFormatPr defaultRowHeight="15" x14ac:dyDescent="0.25"/>
  <cols>
    <col min="1" max="1" width="59.425781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42578125" bestFit="1" customWidth="1"/>
    <col min="6" max="6" width="9" bestFit="1" customWidth="1"/>
    <col min="7" max="7" width="13.85546875" bestFit="1" customWidth="1"/>
    <col min="8" max="8" width="35" bestFit="1" customWidth="1"/>
    <col min="9" max="9" width="12.5703125" bestFit="1" customWidth="1"/>
    <col min="10" max="10" width="6.28515625" bestFit="1" customWidth="1"/>
    <col min="11" max="11" width="11.140625" bestFit="1" customWidth="1"/>
    <col min="12" max="12" width="10" bestFit="1" customWidth="1"/>
  </cols>
  <sheetData>
    <row r="1" spans="1:12" ht="27" x14ac:dyDescent="0.5">
      <c r="A1" s="1" t="s">
        <v>42</v>
      </c>
      <c r="B1" s="2"/>
      <c r="C1" s="2"/>
      <c r="D1" s="2"/>
      <c r="E1" s="3"/>
      <c r="F1" s="3"/>
    </row>
    <row r="2" spans="1:12" ht="21" thickBot="1" x14ac:dyDescent="0.35">
      <c r="A2" s="4" t="s">
        <v>0</v>
      </c>
      <c r="B2" s="25" t="s">
        <v>1</v>
      </c>
      <c r="C2" s="25"/>
      <c r="D2" s="25"/>
      <c r="E2" s="25"/>
      <c r="F2" s="25"/>
      <c r="G2" s="4" t="s">
        <v>2</v>
      </c>
      <c r="H2" s="4" t="s">
        <v>3</v>
      </c>
      <c r="I2" s="23" t="s">
        <v>9</v>
      </c>
      <c r="J2" s="23"/>
      <c r="K2" s="23"/>
      <c r="L2" s="23"/>
    </row>
    <row r="3" spans="1:12" ht="19.5" thickTop="1" x14ac:dyDescent="0.3">
      <c r="A3" s="5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5"/>
      <c r="H3" s="5"/>
      <c r="I3" s="8" t="s">
        <v>41</v>
      </c>
      <c r="J3" s="8" t="s">
        <v>40</v>
      </c>
      <c r="K3" s="8" t="s">
        <v>39</v>
      </c>
      <c r="L3" s="8" t="s">
        <v>38</v>
      </c>
    </row>
    <row r="4" spans="1:12" ht="15.75" x14ac:dyDescent="0.25">
      <c r="A4" s="7" t="s">
        <v>10</v>
      </c>
      <c r="B4" s="8">
        <v>15</v>
      </c>
      <c r="C4" s="8"/>
      <c r="D4" s="8"/>
      <c r="E4" s="8"/>
      <c r="F4" s="8"/>
      <c r="G4" s="8">
        <v>8</v>
      </c>
      <c r="H4" s="8" t="s">
        <v>11</v>
      </c>
      <c r="I4" s="8">
        <v>8</v>
      </c>
      <c r="J4" s="8">
        <v>1</v>
      </c>
      <c r="K4" s="8">
        <v>4</v>
      </c>
      <c r="L4" s="8">
        <v>297</v>
      </c>
    </row>
    <row r="5" spans="1:12" ht="21" thickBot="1" x14ac:dyDescent="0.35">
      <c r="A5" s="7" t="s">
        <v>10</v>
      </c>
      <c r="B5" s="8">
        <v>17</v>
      </c>
      <c r="C5" s="8"/>
      <c r="D5" s="8"/>
      <c r="E5" s="8"/>
      <c r="F5" s="8"/>
      <c r="G5" s="8">
        <v>4</v>
      </c>
      <c r="H5" s="8" t="s">
        <v>12</v>
      </c>
      <c r="I5" s="24" t="s">
        <v>43</v>
      </c>
      <c r="J5" s="24"/>
      <c r="K5" s="24"/>
      <c r="L5" s="24"/>
    </row>
    <row r="6" spans="1:12" ht="16.5" thickTop="1" x14ac:dyDescent="0.25">
      <c r="A6" s="7" t="s">
        <v>10</v>
      </c>
      <c r="B6" s="8">
        <v>18</v>
      </c>
      <c r="C6" s="8"/>
      <c r="D6" s="8"/>
      <c r="E6" s="8"/>
      <c r="F6" s="8"/>
      <c r="G6" s="8">
        <v>14</v>
      </c>
      <c r="H6" s="8" t="s">
        <v>13</v>
      </c>
      <c r="I6" s="8" t="s">
        <v>41</v>
      </c>
      <c r="J6" s="8" t="s">
        <v>40</v>
      </c>
      <c r="K6" s="8" t="s">
        <v>39</v>
      </c>
      <c r="L6" s="8" t="s">
        <v>38</v>
      </c>
    </row>
    <row r="7" spans="1:12" ht="15.75" x14ac:dyDescent="0.25">
      <c r="A7" s="7" t="s">
        <v>10</v>
      </c>
      <c r="B7" s="8">
        <v>21</v>
      </c>
      <c r="C7" s="8"/>
      <c r="D7" s="8"/>
      <c r="E7" s="8"/>
      <c r="F7" s="8"/>
      <c r="G7" s="8">
        <v>7</v>
      </c>
      <c r="H7" s="8" t="s">
        <v>14</v>
      </c>
      <c r="I7" s="18">
        <f>SUM(I4/$G$33*100)</f>
        <v>2.5806451612903225</v>
      </c>
      <c r="J7" s="18">
        <f>SUM(J4/$G$33*100)</f>
        <v>0.32258064516129031</v>
      </c>
      <c r="K7" s="18">
        <f>SUM(K4/$G$33*100)</f>
        <v>1.2903225806451613</v>
      </c>
      <c r="L7" s="18">
        <f>SUM(L4/$G$33*100)</f>
        <v>95.806451612903217</v>
      </c>
    </row>
    <row r="8" spans="1:12" ht="15.75" x14ac:dyDescent="0.25">
      <c r="A8" s="7" t="s">
        <v>10</v>
      </c>
      <c r="B8" s="8">
        <v>23</v>
      </c>
      <c r="C8" s="8"/>
      <c r="D8" s="8"/>
      <c r="E8" s="8"/>
      <c r="F8" s="8"/>
      <c r="G8" s="8">
        <v>20</v>
      </c>
      <c r="H8" s="8" t="s">
        <v>15</v>
      </c>
    </row>
    <row r="9" spans="1:12" ht="15.75" x14ac:dyDescent="0.25">
      <c r="A9" s="7" t="s">
        <v>10</v>
      </c>
      <c r="B9" s="8">
        <v>24</v>
      </c>
      <c r="C9" s="8"/>
      <c r="D9" s="8"/>
      <c r="E9" s="8"/>
      <c r="F9" s="8"/>
      <c r="G9" s="8">
        <v>6</v>
      </c>
      <c r="H9" s="8" t="s">
        <v>16</v>
      </c>
    </row>
    <row r="10" spans="1:12" ht="15.75" x14ac:dyDescent="0.25">
      <c r="A10" s="7" t="s">
        <v>10</v>
      </c>
      <c r="B10" s="8">
        <v>31</v>
      </c>
      <c r="C10" s="8"/>
      <c r="D10" s="8"/>
      <c r="E10" s="8"/>
      <c r="F10" s="8"/>
      <c r="G10" s="8">
        <v>8</v>
      </c>
      <c r="H10" s="8" t="s">
        <v>11</v>
      </c>
    </row>
    <row r="11" spans="1:12" ht="15.75" x14ac:dyDescent="0.25">
      <c r="A11" s="7" t="s">
        <v>10</v>
      </c>
      <c r="B11" s="8"/>
      <c r="C11" s="8">
        <v>1</v>
      </c>
      <c r="D11" s="8"/>
      <c r="E11" s="8"/>
      <c r="F11" s="8"/>
      <c r="G11" s="8">
        <v>12</v>
      </c>
      <c r="H11" s="8" t="s">
        <v>17</v>
      </c>
    </row>
    <row r="12" spans="1:12" ht="15.75" x14ac:dyDescent="0.25">
      <c r="A12" s="7" t="s">
        <v>10</v>
      </c>
      <c r="B12" s="8"/>
      <c r="C12" s="8">
        <v>2</v>
      </c>
      <c r="D12" s="8"/>
      <c r="E12" s="8"/>
      <c r="F12" s="8"/>
      <c r="G12" s="8">
        <v>25</v>
      </c>
      <c r="H12" s="8" t="s">
        <v>18</v>
      </c>
    </row>
    <row r="13" spans="1:12" ht="15.75" x14ac:dyDescent="0.25">
      <c r="A13" s="7" t="s">
        <v>10</v>
      </c>
      <c r="B13" s="8"/>
      <c r="C13" s="8">
        <v>3</v>
      </c>
      <c r="D13" s="8"/>
      <c r="E13" s="8"/>
      <c r="F13" s="8"/>
      <c r="G13" s="8">
        <v>46</v>
      </c>
      <c r="H13" s="8" t="s">
        <v>19</v>
      </c>
    </row>
    <row r="14" spans="1:12" ht="15.75" x14ac:dyDescent="0.25">
      <c r="A14" s="7" t="s">
        <v>10</v>
      </c>
      <c r="B14" s="8"/>
      <c r="C14" s="8">
        <v>8</v>
      </c>
      <c r="D14" s="8"/>
      <c r="E14" s="8"/>
      <c r="F14" s="8"/>
      <c r="G14" s="8">
        <v>16</v>
      </c>
      <c r="H14" s="8" t="s">
        <v>20</v>
      </c>
    </row>
    <row r="15" spans="1:12" ht="15.75" x14ac:dyDescent="0.25">
      <c r="A15" s="7" t="s">
        <v>10</v>
      </c>
      <c r="B15" s="8"/>
      <c r="C15" s="8">
        <v>9</v>
      </c>
      <c r="D15" s="8"/>
      <c r="E15" s="8"/>
      <c r="F15" s="8"/>
      <c r="G15" s="8">
        <v>7</v>
      </c>
      <c r="H15" s="8" t="s">
        <v>14</v>
      </c>
    </row>
    <row r="16" spans="1:12" ht="15.75" x14ac:dyDescent="0.25">
      <c r="A16" s="7" t="s">
        <v>10</v>
      </c>
      <c r="B16" s="8"/>
      <c r="C16" s="8">
        <v>10</v>
      </c>
      <c r="D16" s="8"/>
      <c r="E16" s="8"/>
      <c r="F16" s="8"/>
      <c r="G16" s="8">
        <v>1</v>
      </c>
      <c r="H16" s="8" t="s">
        <v>21</v>
      </c>
    </row>
    <row r="17" spans="1:8" ht="15.75" x14ac:dyDescent="0.25">
      <c r="A17" s="7" t="s">
        <v>10</v>
      </c>
      <c r="B17" s="8"/>
      <c r="C17" s="8">
        <v>13</v>
      </c>
      <c r="D17" s="8"/>
      <c r="E17" s="8"/>
      <c r="F17" s="8"/>
      <c r="G17" s="8">
        <v>9</v>
      </c>
      <c r="H17" s="8" t="s">
        <v>22</v>
      </c>
    </row>
    <row r="18" spans="1:8" ht="15.75" x14ac:dyDescent="0.25">
      <c r="A18" s="7" t="s">
        <v>10</v>
      </c>
      <c r="B18" s="8"/>
      <c r="C18" s="8">
        <v>16</v>
      </c>
      <c r="D18" s="8"/>
      <c r="E18" s="8"/>
      <c r="F18" s="8"/>
      <c r="G18" s="8">
        <v>7</v>
      </c>
      <c r="H18" s="8" t="s">
        <v>14</v>
      </c>
    </row>
    <row r="19" spans="1:8" ht="15.75" x14ac:dyDescent="0.25">
      <c r="A19" s="7" t="s">
        <v>10</v>
      </c>
      <c r="B19" s="8"/>
      <c r="C19" s="8">
        <v>18</v>
      </c>
      <c r="D19" s="8"/>
      <c r="E19" s="8"/>
      <c r="F19" s="8"/>
      <c r="G19" s="8">
        <v>2</v>
      </c>
      <c r="H19" s="8" t="s">
        <v>23</v>
      </c>
    </row>
    <row r="20" spans="1:8" ht="15.75" x14ac:dyDescent="0.25">
      <c r="A20" s="7" t="s">
        <v>10</v>
      </c>
      <c r="B20" s="8"/>
      <c r="C20" s="8">
        <v>28</v>
      </c>
      <c r="D20" s="8"/>
      <c r="E20" s="8"/>
      <c r="F20" s="8"/>
      <c r="G20" s="8">
        <v>8</v>
      </c>
      <c r="H20" s="8" t="s">
        <v>24</v>
      </c>
    </row>
    <row r="21" spans="1:8" ht="15.75" x14ac:dyDescent="0.25">
      <c r="A21" s="7" t="s">
        <v>10</v>
      </c>
      <c r="B21" s="8"/>
      <c r="C21" s="8"/>
      <c r="D21" s="8">
        <v>5</v>
      </c>
      <c r="E21" s="8"/>
      <c r="F21" s="8"/>
      <c r="G21" s="8">
        <v>2</v>
      </c>
      <c r="H21" s="8" t="s">
        <v>25</v>
      </c>
    </row>
    <row r="22" spans="1:8" ht="15.75" x14ac:dyDescent="0.25">
      <c r="A22" s="7" t="s">
        <v>10</v>
      </c>
      <c r="B22" s="8"/>
      <c r="C22" s="8"/>
      <c r="D22" s="8">
        <v>8</v>
      </c>
      <c r="E22" s="8"/>
      <c r="F22" s="8"/>
      <c r="G22" s="8">
        <v>5</v>
      </c>
      <c r="H22" s="8" t="s">
        <v>26</v>
      </c>
    </row>
    <row r="23" spans="1:8" ht="15.75" x14ac:dyDescent="0.25">
      <c r="A23" s="7" t="s">
        <v>10</v>
      </c>
      <c r="B23" s="8"/>
      <c r="C23" s="8"/>
      <c r="D23" s="8">
        <v>9</v>
      </c>
      <c r="E23" s="8"/>
      <c r="F23" s="8"/>
      <c r="G23" s="8">
        <v>13</v>
      </c>
      <c r="H23" s="8" t="s">
        <v>27</v>
      </c>
    </row>
    <row r="24" spans="1:8" ht="15.75" x14ac:dyDescent="0.25">
      <c r="A24" s="7" t="s">
        <v>10</v>
      </c>
      <c r="B24" s="8"/>
      <c r="C24" s="8"/>
      <c r="D24" s="8">
        <v>10</v>
      </c>
      <c r="E24" s="8"/>
      <c r="F24" s="8"/>
      <c r="G24" s="8">
        <v>53</v>
      </c>
      <c r="H24" s="8" t="s">
        <v>28</v>
      </c>
    </row>
    <row r="25" spans="1:8" ht="15.75" x14ac:dyDescent="0.25">
      <c r="A25" s="7" t="s">
        <v>10</v>
      </c>
      <c r="B25" s="8"/>
      <c r="C25" s="8"/>
      <c r="D25" s="8">
        <v>12</v>
      </c>
      <c r="E25" s="8"/>
      <c r="F25" s="8"/>
      <c r="G25" s="8">
        <v>15</v>
      </c>
      <c r="H25" s="8" t="s">
        <v>29</v>
      </c>
    </row>
    <row r="26" spans="1:8" ht="15.75" x14ac:dyDescent="0.25">
      <c r="A26" s="7" t="s">
        <v>10</v>
      </c>
      <c r="B26" s="8"/>
      <c r="C26" s="8"/>
      <c r="D26" s="8">
        <v>13</v>
      </c>
      <c r="E26" s="8"/>
      <c r="F26" s="8"/>
      <c r="G26" s="8">
        <v>3</v>
      </c>
      <c r="H26" s="8" t="s">
        <v>30</v>
      </c>
    </row>
    <row r="27" spans="1:8" ht="15.75" x14ac:dyDescent="0.25">
      <c r="A27" s="7" t="s">
        <v>10</v>
      </c>
      <c r="B27" s="8"/>
      <c r="C27" s="8"/>
      <c r="D27" s="8">
        <v>16</v>
      </c>
      <c r="E27" s="8"/>
      <c r="F27" s="8"/>
      <c r="G27" s="8">
        <v>4</v>
      </c>
      <c r="H27" s="8" t="s">
        <v>12</v>
      </c>
    </row>
    <row r="28" spans="1:8" ht="15.75" x14ac:dyDescent="0.25">
      <c r="A28" s="7" t="s">
        <v>10</v>
      </c>
      <c r="B28" s="8"/>
      <c r="C28" s="8"/>
      <c r="D28" s="8">
        <v>19</v>
      </c>
      <c r="E28" s="8"/>
      <c r="F28" s="8"/>
      <c r="G28" s="8">
        <v>2</v>
      </c>
      <c r="H28" s="8" t="s">
        <v>25</v>
      </c>
    </row>
    <row r="29" spans="1:8" ht="15.75" x14ac:dyDescent="0.25">
      <c r="A29" s="7" t="s">
        <v>10</v>
      </c>
      <c r="B29" s="8"/>
      <c r="C29" s="8"/>
      <c r="D29" s="8"/>
      <c r="E29" s="8">
        <v>30</v>
      </c>
      <c r="F29" s="8"/>
      <c r="G29" s="8">
        <v>1</v>
      </c>
      <c r="H29" s="8" t="s">
        <v>31</v>
      </c>
    </row>
    <row r="30" spans="1:8" ht="15.75" x14ac:dyDescent="0.25">
      <c r="A30" s="7" t="s">
        <v>10</v>
      </c>
      <c r="B30" s="8"/>
      <c r="C30" s="8"/>
      <c r="D30" s="8"/>
      <c r="E30" s="8">
        <v>31</v>
      </c>
      <c r="F30" s="8"/>
      <c r="G30" s="8">
        <v>8</v>
      </c>
      <c r="H30" s="8" t="s">
        <v>32</v>
      </c>
    </row>
    <row r="31" spans="1:8" ht="15.75" x14ac:dyDescent="0.25">
      <c r="A31" s="7" t="s">
        <v>10</v>
      </c>
      <c r="B31" s="8"/>
      <c r="C31" s="8"/>
      <c r="D31" s="8"/>
      <c r="E31" s="8"/>
      <c r="F31" s="8">
        <v>1</v>
      </c>
      <c r="G31" s="8">
        <v>3</v>
      </c>
      <c r="H31" s="8" t="s">
        <v>33</v>
      </c>
    </row>
    <row r="32" spans="1:8" ht="15.75" x14ac:dyDescent="0.25">
      <c r="A32" s="7" t="s">
        <v>10</v>
      </c>
      <c r="B32" s="8"/>
      <c r="C32" s="8"/>
      <c r="D32" s="8"/>
      <c r="E32" s="8"/>
      <c r="F32" s="8">
        <v>10</v>
      </c>
      <c r="G32" s="8">
        <v>1</v>
      </c>
      <c r="H32" s="8" t="s">
        <v>34</v>
      </c>
    </row>
    <row r="33" spans="1:7" ht="15.75" x14ac:dyDescent="0.25">
      <c r="A33" s="9" t="s">
        <v>35</v>
      </c>
      <c r="G33" s="10">
        <f>SUM(G4:G32)</f>
        <v>310</v>
      </c>
    </row>
    <row r="34" spans="1:7" ht="15.75" x14ac:dyDescent="0.25">
      <c r="A34" s="9" t="s">
        <v>36</v>
      </c>
      <c r="G34" s="10">
        <v>30</v>
      </c>
    </row>
    <row r="35" spans="1:7" ht="15.75" x14ac:dyDescent="0.25">
      <c r="A35" s="9" t="s">
        <v>37</v>
      </c>
      <c r="G35" s="11">
        <f>AVERAGE(G4:G32)</f>
        <v>10.689655172413794</v>
      </c>
    </row>
    <row r="36" spans="1:7" ht="15.75" x14ac:dyDescent="0.25">
      <c r="A36" s="9" t="s">
        <v>48</v>
      </c>
      <c r="G36" s="21" t="s">
        <v>50</v>
      </c>
    </row>
  </sheetData>
  <mergeCells count="3">
    <mergeCell ref="B2:F2"/>
    <mergeCell ref="I2:L2"/>
    <mergeCell ref="I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3AF4-717C-48E0-8A40-9C49804B7A98}">
  <dimension ref="A1:M15"/>
  <sheetViews>
    <sheetView workbookViewId="0">
      <selection activeCell="A16" sqref="A16"/>
    </sheetView>
  </sheetViews>
  <sheetFormatPr defaultRowHeight="15" x14ac:dyDescent="0.25"/>
  <cols>
    <col min="1" max="1" width="59.42578125" bestFit="1" customWidth="1"/>
    <col min="2" max="2" width="9.85546875" bestFit="1" customWidth="1"/>
    <col min="3" max="3" width="7.85546875" bestFit="1" customWidth="1"/>
    <col min="4" max="4" width="7.28515625" bestFit="1" customWidth="1"/>
    <col min="5" max="5" width="13.85546875" bestFit="1" customWidth="1"/>
    <col min="6" max="6" width="19.28515625" bestFit="1" customWidth="1"/>
    <col min="7" max="7" width="12.5703125" bestFit="1" customWidth="1"/>
    <col min="8" max="8" width="10" bestFit="1" customWidth="1"/>
    <col min="9" max="9" width="11.140625" bestFit="1" customWidth="1"/>
  </cols>
  <sheetData>
    <row r="1" spans="1:13" ht="27" x14ac:dyDescent="0.5">
      <c r="A1" s="1" t="s">
        <v>53</v>
      </c>
      <c r="B1" s="2"/>
      <c r="C1" s="2"/>
      <c r="G1" s="3"/>
    </row>
    <row r="2" spans="1:13" ht="21" thickBot="1" x14ac:dyDescent="0.35">
      <c r="A2" s="22" t="s">
        <v>0</v>
      </c>
      <c r="B2" s="25" t="s">
        <v>1</v>
      </c>
      <c r="C2" s="25"/>
      <c r="D2" s="25"/>
      <c r="E2" s="22" t="s">
        <v>2</v>
      </c>
      <c r="F2" s="22" t="s">
        <v>3</v>
      </c>
      <c r="G2" s="23" t="s">
        <v>9</v>
      </c>
      <c r="H2" s="23"/>
      <c r="I2" s="23"/>
      <c r="J2" s="23"/>
      <c r="K2" s="28"/>
      <c r="L2" s="28"/>
      <c r="M2" s="28"/>
    </row>
    <row r="3" spans="1:13" ht="19.5" thickTop="1" x14ac:dyDescent="0.3">
      <c r="A3" s="5"/>
      <c r="B3" s="6" t="s">
        <v>6</v>
      </c>
      <c r="C3" s="6" t="s">
        <v>51</v>
      </c>
      <c r="D3" s="6" t="s">
        <v>52</v>
      </c>
      <c r="E3" s="5"/>
      <c r="F3" s="5"/>
      <c r="G3" s="8" t="s">
        <v>41</v>
      </c>
      <c r="H3" s="8" t="s">
        <v>38</v>
      </c>
      <c r="I3" s="8"/>
      <c r="K3" s="6"/>
      <c r="L3" s="6"/>
      <c r="M3" s="6"/>
    </row>
    <row r="4" spans="1:13" ht="15.75" x14ac:dyDescent="0.25">
      <c r="A4" s="27" t="s">
        <v>10</v>
      </c>
      <c r="B4" s="8">
        <v>4</v>
      </c>
      <c r="C4" s="8"/>
      <c r="D4" s="8"/>
      <c r="E4" s="8">
        <v>7</v>
      </c>
      <c r="F4" s="8" t="s">
        <v>14</v>
      </c>
      <c r="G4" s="8">
        <v>1</v>
      </c>
      <c r="H4" s="8">
        <v>44</v>
      </c>
      <c r="I4" s="8"/>
      <c r="K4" s="8"/>
      <c r="L4" s="8"/>
      <c r="M4" s="8"/>
    </row>
    <row r="5" spans="1:13" ht="21" thickBot="1" x14ac:dyDescent="0.35">
      <c r="A5" s="27" t="s">
        <v>10</v>
      </c>
      <c r="B5" s="8">
        <v>11</v>
      </c>
      <c r="C5" s="8"/>
      <c r="D5" s="8"/>
      <c r="E5" s="8">
        <v>4</v>
      </c>
      <c r="F5" s="8" t="s">
        <v>12</v>
      </c>
      <c r="G5" s="24" t="s">
        <v>43</v>
      </c>
      <c r="H5" s="24"/>
      <c r="I5" s="24"/>
      <c r="J5" s="24"/>
      <c r="K5" s="8"/>
      <c r="L5" s="8"/>
      <c r="M5" s="8"/>
    </row>
    <row r="6" spans="1:13" ht="16.5" thickTop="1" x14ac:dyDescent="0.25">
      <c r="A6" s="27" t="s">
        <v>10</v>
      </c>
      <c r="B6" s="8">
        <v>12</v>
      </c>
      <c r="C6" s="8"/>
      <c r="D6" s="8"/>
      <c r="E6" s="8">
        <v>19</v>
      </c>
      <c r="F6" s="8" t="s">
        <v>54</v>
      </c>
      <c r="G6" s="8" t="s">
        <v>41</v>
      </c>
      <c r="H6" s="8" t="s">
        <v>38</v>
      </c>
      <c r="I6" s="8"/>
      <c r="K6" s="8"/>
      <c r="L6" s="8"/>
      <c r="M6" s="8"/>
    </row>
    <row r="7" spans="1:13" ht="15.75" x14ac:dyDescent="0.25">
      <c r="A7" s="27" t="s">
        <v>10</v>
      </c>
      <c r="B7" s="8">
        <v>17</v>
      </c>
      <c r="C7" s="8"/>
      <c r="D7" s="8"/>
      <c r="E7" s="8">
        <v>5</v>
      </c>
      <c r="F7" s="8" t="s">
        <v>26</v>
      </c>
      <c r="G7" s="18">
        <f>SUM(G4/$E12*100)</f>
        <v>2.2222222222222223</v>
      </c>
      <c r="H7" s="18">
        <f>SUM(H4/$E12*100)</f>
        <v>97.777777777777771</v>
      </c>
      <c r="I7" s="18"/>
      <c r="K7" s="8"/>
      <c r="L7" s="8"/>
      <c r="M7" s="8"/>
    </row>
    <row r="8" spans="1:13" ht="15.75" x14ac:dyDescent="0.25">
      <c r="A8" s="27" t="s">
        <v>10</v>
      </c>
      <c r="B8" s="8">
        <v>19</v>
      </c>
      <c r="C8" s="8"/>
      <c r="D8" s="8"/>
      <c r="E8" s="8">
        <v>3</v>
      </c>
      <c r="F8" s="8" t="s">
        <v>30</v>
      </c>
      <c r="G8" s="8"/>
      <c r="I8" s="8"/>
      <c r="J8" s="8"/>
      <c r="K8" s="8"/>
      <c r="L8" s="8"/>
      <c r="M8" s="8"/>
    </row>
    <row r="9" spans="1:13" ht="15.75" x14ac:dyDescent="0.25">
      <c r="A9" s="27" t="s">
        <v>10</v>
      </c>
      <c r="B9" s="8">
        <v>28</v>
      </c>
      <c r="C9" s="8"/>
      <c r="D9" s="8"/>
      <c r="E9" s="8">
        <v>4</v>
      </c>
      <c r="F9" s="8" t="s">
        <v>12</v>
      </c>
      <c r="G9" s="8"/>
      <c r="I9" s="8"/>
      <c r="J9" s="8"/>
      <c r="K9" s="8"/>
      <c r="L9" s="8"/>
      <c r="M9" s="8"/>
    </row>
    <row r="10" spans="1:13" ht="15.75" x14ac:dyDescent="0.25">
      <c r="A10" s="27" t="s">
        <v>10</v>
      </c>
      <c r="B10" s="8"/>
      <c r="C10" s="8">
        <v>23</v>
      </c>
      <c r="D10" s="8"/>
      <c r="E10" s="8">
        <v>2</v>
      </c>
      <c r="F10" s="8" t="s">
        <v>25</v>
      </c>
      <c r="G10" s="8"/>
      <c r="I10" s="8"/>
      <c r="J10" s="8"/>
      <c r="K10" s="8"/>
      <c r="L10" s="8"/>
      <c r="M10" s="8"/>
    </row>
    <row r="11" spans="1:13" ht="15.75" x14ac:dyDescent="0.25">
      <c r="A11" s="27" t="s">
        <v>10</v>
      </c>
      <c r="B11" s="8"/>
      <c r="C11" s="8"/>
      <c r="D11" s="8">
        <v>11</v>
      </c>
      <c r="E11" s="8">
        <v>1</v>
      </c>
      <c r="F11" s="8" t="s">
        <v>31</v>
      </c>
      <c r="G11" s="8"/>
      <c r="I11" s="8"/>
      <c r="J11" s="8"/>
      <c r="K11" s="8"/>
      <c r="L11" s="8"/>
      <c r="M11" s="8"/>
    </row>
    <row r="12" spans="1:13" ht="15.75" x14ac:dyDescent="0.25">
      <c r="A12" s="9" t="s">
        <v>35</v>
      </c>
      <c r="E12" s="10">
        <f>SUM(E4:E11)</f>
        <v>45</v>
      </c>
    </row>
    <row r="13" spans="1:13" ht="15.75" x14ac:dyDescent="0.25">
      <c r="A13" s="9" t="s">
        <v>36</v>
      </c>
      <c r="E13" s="10">
        <v>8</v>
      </c>
    </row>
    <row r="14" spans="1:13" ht="15.75" x14ac:dyDescent="0.25">
      <c r="A14" s="9" t="s">
        <v>37</v>
      </c>
      <c r="E14" s="11">
        <f>AVERAGE(E4:E11)</f>
        <v>5.625</v>
      </c>
    </row>
    <row r="15" spans="1:13" ht="15.75" x14ac:dyDescent="0.25">
      <c r="A15" s="9" t="s">
        <v>48</v>
      </c>
      <c r="E15" s="20" t="s">
        <v>49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C9A0-5F80-4F73-A8C6-1C50E3204330}">
  <dimension ref="A1:E11"/>
  <sheetViews>
    <sheetView tabSelected="1" workbookViewId="0">
      <selection activeCell="E8" sqref="E8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6.28515625" bestFit="1" customWidth="1"/>
    <col min="4" max="4" width="11.140625" bestFit="1" customWidth="1"/>
    <col min="5" max="5" width="10" bestFit="1" customWidth="1"/>
  </cols>
  <sheetData>
    <row r="1" spans="1:5" ht="21" thickBot="1" x14ac:dyDescent="0.35">
      <c r="A1" s="26" t="s">
        <v>9</v>
      </c>
      <c r="B1" s="26"/>
      <c r="C1" s="26"/>
      <c r="D1" s="26"/>
      <c r="E1" s="26"/>
    </row>
    <row r="2" spans="1:5" ht="16.5" thickTop="1" x14ac:dyDescent="0.25">
      <c r="A2" s="15" t="s">
        <v>47</v>
      </c>
      <c r="B2" s="8" t="s">
        <v>41</v>
      </c>
      <c r="C2" s="8" t="s">
        <v>40</v>
      </c>
      <c r="D2" s="8" t="s">
        <v>39</v>
      </c>
      <c r="E2" s="8" t="s">
        <v>38</v>
      </c>
    </row>
    <row r="3" spans="1:5" ht="15.75" x14ac:dyDescent="0.25">
      <c r="A3" s="8">
        <f>SUM('2017'!E4)</f>
        <v>4</v>
      </c>
      <c r="B3" s="8">
        <f>SUM('2018'!I4+'2019'!G4)</f>
        <v>9</v>
      </c>
      <c r="C3" s="8">
        <f>SUM('2018'!J4)</f>
        <v>1</v>
      </c>
      <c r="D3" s="8">
        <f>SUM('2018'!K4)</f>
        <v>4</v>
      </c>
      <c r="E3" s="8">
        <f>SUM('2018'!L4+'2019'!H4)</f>
        <v>341</v>
      </c>
    </row>
    <row r="4" spans="1:5" ht="21" thickBot="1" x14ac:dyDescent="0.35">
      <c r="A4" s="24" t="s">
        <v>43</v>
      </c>
      <c r="B4" s="24"/>
      <c r="C4" s="24"/>
      <c r="D4" s="24"/>
      <c r="E4" s="19"/>
    </row>
    <row r="5" spans="1:5" ht="16.5" thickTop="1" x14ac:dyDescent="0.25">
      <c r="A5" s="16" t="s">
        <v>47</v>
      </c>
      <c r="B5" s="8" t="s">
        <v>41</v>
      </c>
      <c r="C5" s="8" t="s">
        <v>40</v>
      </c>
      <c r="D5" s="8" t="s">
        <v>39</v>
      </c>
      <c r="E5" s="8" t="s">
        <v>38</v>
      </c>
    </row>
    <row r="6" spans="1:5" ht="15.75" x14ac:dyDescent="0.25">
      <c r="A6" s="18">
        <f>SUM(A3/$B$8*100)</f>
        <v>1.1142061281337048</v>
      </c>
      <c r="B6" s="18">
        <f>SUM(B3/$B$8*100)</f>
        <v>2.5069637883008355</v>
      </c>
      <c r="C6" s="18">
        <f>SUM(C3/$B$8*100)</f>
        <v>0.2785515320334262</v>
      </c>
      <c r="D6" s="18">
        <f>SUM(D3/$B$8*100)</f>
        <v>1.1142061281337048</v>
      </c>
      <c r="E6" s="18">
        <f>SUM(E3/$B$8*100)</f>
        <v>94.986072423398326</v>
      </c>
    </row>
    <row r="8" spans="1:5" ht="15.75" x14ac:dyDescent="0.25">
      <c r="A8" s="9" t="s">
        <v>35</v>
      </c>
      <c r="B8" s="9">
        <f>SUM('2017'!C5+'2018'!G33+'2019'!E12)</f>
        <v>359</v>
      </c>
    </row>
    <row r="9" spans="1:5" ht="15.75" x14ac:dyDescent="0.25">
      <c r="A9" s="9" t="s">
        <v>36</v>
      </c>
      <c r="B9" s="9">
        <f>SUM('2017'!C6+'2018'!G34+'2019'!E13)</f>
        <v>39</v>
      </c>
    </row>
    <row r="10" spans="1:5" ht="15.75" x14ac:dyDescent="0.25">
      <c r="A10" s="9" t="s">
        <v>37</v>
      </c>
      <c r="B10" s="17">
        <f>SUM(B8/B9)</f>
        <v>9.2051282051282044</v>
      </c>
    </row>
    <row r="11" spans="1:5" ht="15.75" x14ac:dyDescent="0.25">
      <c r="A11" s="9" t="s">
        <v>48</v>
      </c>
      <c r="B11" s="29" t="s">
        <v>49</v>
      </c>
    </row>
  </sheetData>
  <mergeCells count="2">
    <mergeCell ref="A1:E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2019-01-05T03:05:07Z</dcterms:created>
  <dcterms:modified xsi:type="dcterms:W3CDTF">2020-01-01T20:55:41Z</dcterms:modified>
</cp:coreProperties>
</file>