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E172B87-4536-4055-A58A-738D93CC67E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5" l="1"/>
  <c r="N72" i="5"/>
  <c r="I73" i="5" l="1"/>
  <c r="H73" i="5" l="1"/>
  <c r="B73" i="5" l="1"/>
  <c r="D78" i="5"/>
  <c r="D79" i="5"/>
  <c r="C78" i="5"/>
  <c r="E78" i="5"/>
  <c r="B78" i="5"/>
  <c r="F78" i="5" l="1"/>
  <c r="G73" i="5" l="1"/>
  <c r="C79" i="5" s="1"/>
  <c r="F73" i="5" l="1"/>
  <c r="E73" i="5" l="1"/>
  <c r="D73" i="5" l="1"/>
  <c r="B79" i="5" s="1"/>
  <c r="C73" i="5" l="1"/>
  <c r="N74" i="5" s="1"/>
  <c r="N73" i="5" s="1"/>
  <c r="E79" i="5" l="1"/>
  <c r="F79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5" i="5" s="1"/>
  <c r="J16" i="1"/>
  <c r="I16" i="1"/>
  <c r="H16" i="1"/>
  <c r="V16" i="2"/>
  <c r="G15" i="4" s="1"/>
  <c r="H75" i="5" s="1"/>
  <c r="AA16" i="2"/>
  <c r="Z16" i="2"/>
  <c r="Y16" i="2"/>
  <c r="X16" i="2"/>
  <c r="W16" i="2"/>
  <c r="H15" i="4" s="1"/>
  <c r="I75" i="5" s="1"/>
  <c r="U16" i="2"/>
  <c r="F15" i="4" s="1"/>
  <c r="G75" i="5" s="1"/>
  <c r="T16" i="2"/>
  <c r="E15" i="4" s="1"/>
  <c r="F75" i="5" s="1"/>
  <c r="S16" i="2"/>
  <c r="D15" i="4" s="1"/>
  <c r="E75" i="5" s="1"/>
  <c r="R16" i="2"/>
  <c r="C15" i="4" s="1"/>
  <c r="D75" i="5" s="1"/>
  <c r="Q16" i="2"/>
  <c r="B15" i="4" s="1"/>
  <c r="C75" i="5" s="1"/>
  <c r="P16" i="2"/>
  <c r="A15" i="4" s="1"/>
  <c r="B75" i="5" s="1"/>
  <c r="I15" i="4" l="1"/>
  <c r="J75" i="5" s="1"/>
  <c r="K15" i="4"/>
  <c r="L75" i="5" s="1"/>
  <c r="J15" i="4"/>
  <c r="K75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6" i="5" l="1"/>
  <c r="N75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<sst xmlns="http://schemas.openxmlformats.org/spreadsheetml/2006/main" count="1073" uniqueCount="244">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</sst>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4"/>
  <sheetViews>
    <sheetView tabSelected="1" topLeftCell="A49" workbookViewId="0">
      <selection activeCell="A80" sqref="A8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8" t="s">
        <v>135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9">
        <f>SUM(N4:N71)</f>
        <v>1577</v>
      </c>
      <c r="O72" s="14"/>
      <c r="T72" s="14"/>
      <c r="U72" s="14"/>
      <c r="V72" s="14"/>
      <c r="W72" s="14"/>
      <c r="X72" s="14"/>
      <c r="Y72" s="14"/>
      <c r="Z72" s="14"/>
      <c r="AA72" s="14"/>
      <c r="AB72"/>
      <c r="AC72" s="31"/>
      <c r="AD72" s="31"/>
    </row>
    <row r="73" spans="1:30" ht="20.25" x14ac:dyDescent="0.3">
      <c r="A73" s="18" t="s">
        <v>195</v>
      </c>
      <c r="B73" s="36">
        <f>SUM(N4:N7)</f>
        <v>41</v>
      </c>
      <c r="C73" s="36">
        <f>SUM(N8:N16)</f>
        <v>176</v>
      </c>
      <c r="D73" s="36">
        <f>SUM(N17:N28)</f>
        <v>175</v>
      </c>
      <c r="E73" s="36">
        <f>SUM(N29:N38)</f>
        <v>25</v>
      </c>
      <c r="F73" s="36">
        <f>SUM(N39:N42)</f>
        <v>51</v>
      </c>
      <c r="G73" s="36">
        <f>SUM(N43:N49)</f>
        <v>175</v>
      </c>
      <c r="H73" s="36">
        <f>SUM(N50:N55)</f>
        <v>304</v>
      </c>
      <c r="I73" s="36">
        <f>SUM(N56:N59)</f>
        <v>285</v>
      </c>
      <c r="J73" s="36">
        <f>SUM(N60:N71)</f>
        <v>345</v>
      </c>
      <c r="K73" s="36">
        <v>0</v>
      </c>
      <c r="L73" s="36">
        <v>0</v>
      </c>
      <c r="M73" s="36">
        <v>0</v>
      </c>
      <c r="N73" s="20">
        <f>SUM(N74*12)</f>
        <v>2102.666666666667</v>
      </c>
      <c r="O73" s="14"/>
      <c r="T73" s="14"/>
      <c r="U73" s="14"/>
      <c r="V73" s="14"/>
      <c r="W73" s="14"/>
      <c r="X73" s="14"/>
      <c r="Y73" s="14"/>
      <c r="Z73" s="14"/>
      <c r="AA73" s="14"/>
      <c r="AB73" s="32"/>
      <c r="AC73" s="31"/>
      <c r="AD73" s="31"/>
    </row>
    <row r="74" spans="1:30" ht="15.75" x14ac:dyDescent="0.25">
      <c r="A74" s="18" t="s">
        <v>196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20">
        <f>AVERAGE(B73:J73)</f>
        <v>175.22222222222223</v>
      </c>
      <c r="O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20.25" x14ac:dyDescent="0.3">
      <c r="A75" s="18" t="s">
        <v>194</v>
      </c>
      <c r="B75" s="35">
        <f>SUM('Overall Stats'!A15/2)</f>
        <v>53.5</v>
      </c>
      <c r="C75" s="35">
        <f>SUM('Overall Stats'!B15/2)</f>
        <v>86.5</v>
      </c>
      <c r="D75" s="35">
        <f>SUM('Overall Stats'!C15/2)</f>
        <v>126</v>
      </c>
      <c r="E75" s="35">
        <f>SUM('Overall Stats'!D15/2)</f>
        <v>78.5</v>
      </c>
      <c r="F75" s="35">
        <f>SUM('Overall Stats'!E15/2)</f>
        <v>97.5</v>
      </c>
      <c r="G75" s="35">
        <f>SUM('Overall Stats'!F15/2)</f>
        <v>127</v>
      </c>
      <c r="H75" s="35">
        <f>SUM('Overall Stats'!G15/2)</f>
        <v>159</v>
      </c>
      <c r="I75" s="35">
        <f>SUM('Overall Stats'!H15/2)</f>
        <v>55.5</v>
      </c>
      <c r="J75" s="35">
        <f>SUM('Overall Stats'!I15/3)</f>
        <v>87.333333333333329</v>
      </c>
      <c r="K75" s="35">
        <f>SUM('Overall Stats'!J15/3)</f>
        <v>252</v>
      </c>
      <c r="L75" s="35">
        <f>SUM('Overall Stats'!K15/3)</f>
        <v>128</v>
      </c>
      <c r="M75" s="35">
        <f>SUM('Overall Stats'!L15/3)</f>
        <v>22.666666666666668</v>
      </c>
      <c r="N75" s="20">
        <f>SUM(N76*12)</f>
        <v>1273.5000000000002</v>
      </c>
      <c r="O75" s="14"/>
      <c r="T75" s="14"/>
      <c r="U75" s="14"/>
      <c r="V75" s="14"/>
      <c r="W75" s="14"/>
      <c r="X75" s="14"/>
      <c r="Y75" s="14"/>
      <c r="Z75" s="14"/>
      <c r="AA75" s="14"/>
      <c r="AB75" s="14"/>
      <c r="AC75" s="32"/>
      <c r="AD75" s="32"/>
    </row>
    <row r="76" spans="1:30" ht="20.25" x14ac:dyDescent="0.3">
      <c r="A76" s="29" t="s">
        <v>197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20">
        <f>AVERAGE(B75:M75)</f>
        <v>106.12500000000001</v>
      </c>
      <c r="O76" s="14"/>
      <c r="T76" s="14"/>
      <c r="U76" s="14"/>
      <c r="V76" s="14"/>
      <c r="W76" s="14"/>
      <c r="X76" s="14"/>
      <c r="Y76" s="14"/>
      <c r="Z76" s="14"/>
      <c r="AA76" s="14"/>
      <c r="AB76" s="32"/>
      <c r="AC76" s="30"/>
      <c r="AD76" s="30"/>
    </row>
    <row r="77" spans="1:30" ht="20.25" x14ac:dyDescent="0.3">
      <c r="A77" s="29" t="s">
        <v>222</v>
      </c>
      <c r="B77" s="19" t="s">
        <v>225</v>
      </c>
      <c r="C77" s="19" t="s">
        <v>223</v>
      </c>
      <c r="D77" s="19" t="s">
        <v>226</v>
      </c>
      <c r="E77" s="19" t="s">
        <v>224</v>
      </c>
      <c r="F77" s="19" t="s">
        <v>135</v>
      </c>
      <c r="G77" s="14"/>
      <c r="H77" s="14"/>
      <c r="I77" s="14"/>
      <c r="J77" s="14"/>
      <c r="K77" s="14"/>
      <c r="L77" s="14"/>
      <c r="M77" s="14"/>
      <c r="N77" s="20"/>
      <c r="O77" s="14"/>
      <c r="T77" s="14"/>
      <c r="U77" s="14"/>
      <c r="V77" s="14"/>
      <c r="W77" s="14"/>
      <c r="X77" s="14"/>
      <c r="Y77" s="14"/>
      <c r="Z77" s="14"/>
      <c r="AA77" s="14"/>
      <c r="AB77" s="32"/>
      <c r="AC77" s="30"/>
      <c r="AD77" s="30"/>
    </row>
    <row r="78" spans="1:30" ht="15.75" x14ac:dyDescent="0.25">
      <c r="A78" s="18" t="s">
        <v>220</v>
      </c>
      <c r="B78" s="35">
        <f>SUM('Overall Stats'!A21/2)</f>
        <v>302</v>
      </c>
      <c r="C78" s="35">
        <f>SUM('Overall Stats'!B21/2)</f>
        <v>341.5</v>
      </c>
      <c r="D78" s="35">
        <f>SUM('Overall Stats'!C21/3)</f>
        <v>467.33333333333331</v>
      </c>
      <c r="E78" s="35">
        <f>SUM('Overall Stats'!D21/2)</f>
        <v>174</v>
      </c>
      <c r="F78" s="35">
        <f>SUM(B78:E78)</f>
        <v>1284.8333333333333</v>
      </c>
      <c r="G78" s="37"/>
      <c r="O78" s="14"/>
      <c r="AB78" s="30"/>
      <c r="AC78" s="30"/>
      <c r="AD78" s="30"/>
    </row>
    <row r="79" spans="1:30" ht="20.25" x14ac:dyDescent="0.3">
      <c r="A79" s="18" t="s">
        <v>221</v>
      </c>
      <c r="B79" s="36">
        <f>SUM(D73:F73)</f>
        <v>251</v>
      </c>
      <c r="C79" s="36">
        <f>SUM(G73:I73)</f>
        <v>764</v>
      </c>
      <c r="D79" s="36">
        <f>SUM(J73:L73)</f>
        <v>345</v>
      </c>
      <c r="E79" s="36">
        <f>SUM(B73:C73,M73)</f>
        <v>217</v>
      </c>
      <c r="F79" s="36">
        <f>SUM(B79:E79)</f>
        <v>1577</v>
      </c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2"/>
      <c r="AD79" s="32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30"/>
      <c r="AD90" s="30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C91" s="30"/>
      <c r="AD91" s="30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C92" s="30"/>
      <c r="AD92" s="30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9">
    <cfRule type="cellIs" dxfId="11" priority="10" operator="lessThan">
      <formula>$B$78</formula>
    </cfRule>
    <cfRule type="cellIs" dxfId="10" priority="11" operator="greaterThan">
      <formula>$B$78</formula>
    </cfRule>
    <cfRule type="cellIs" dxfId="9" priority="12" operator="greaterThan">
      <formula>$B$78</formula>
    </cfRule>
    <cfRule type="cellIs" dxfId="8" priority="13" operator="greaterThan">
      <formula>$B$78</formula>
    </cfRule>
  </conditionalFormatting>
  <conditionalFormatting sqref="C79">
    <cfRule type="cellIs" dxfId="7" priority="8" operator="lessThan">
      <formula>$C$78</formula>
    </cfRule>
    <cfRule type="cellIs" dxfId="6" priority="9" operator="greaterThan">
      <formula>$C$78</formula>
    </cfRule>
  </conditionalFormatting>
  <conditionalFormatting sqref="D79">
    <cfRule type="cellIs" dxfId="5" priority="6" operator="lessThan">
      <formula>$D$78</formula>
    </cfRule>
    <cfRule type="cellIs" dxfId="4" priority="7" operator="greaterThan">
      <formula>$D$78</formula>
    </cfRule>
  </conditionalFormatting>
  <conditionalFormatting sqref="E79">
    <cfRule type="cellIs" dxfId="3" priority="4" operator="lessThan">
      <formula>$E$78</formula>
    </cfRule>
    <cfRule type="cellIs" dxfId="2" priority="5" operator="greaterThan">
      <formula>$E$78</formula>
    </cfRule>
  </conditionalFormatting>
  <conditionalFormatting sqref="F79">
    <cfRule type="cellIs" dxfId="1" priority="2" operator="lessThan">
      <formula>$F$78</formula>
    </cfRule>
    <cfRule type="cellIs" dxfId="0" priority="3" operator="greaterThan">
      <formula>$F$78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2020-09-30T01:49:06Z</dcterms:modified>
</cp:coreProperties>
</file>