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EE9F81C-D4F1-45EF-8270-026B3C292EF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5" l="1"/>
  <c r="E59" i="5" s="1"/>
  <c r="F59" i="5" s="1"/>
  <c r="B59" i="5"/>
  <c r="D58" i="5"/>
  <c r="F58" i="5"/>
  <c r="D59" i="5"/>
  <c r="C59" i="5"/>
  <c r="C58" i="5"/>
  <c r="E58" i="5"/>
  <c r="B58" i="5"/>
  <c r="N54" i="5" l="1"/>
  <c r="H53" i="5"/>
  <c r="N52" i="5"/>
  <c r="G53" i="5" l="1"/>
  <c r="F53" i="5" l="1"/>
  <c r="E53" i="5" l="1"/>
  <c r="D53" i="5" l="1"/>
  <c r="C53" i="5" l="1"/>
  <c r="N53" i="5" l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55" i="5" s="1"/>
  <c r="J16" i="1"/>
  <c r="I16" i="1"/>
  <c r="H16" i="1"/>
  <c r="V16" i="2"/>
  <c r="G15" i="4" s="1"/>
  <c r="H55" i="5" s="1"/>
  <c r="AA16" i="2"/>
  <c r="Z16" i="2"/>
  <c r="Y16" i="2"/>
  <c r="X16" i="2"/>
  <c r="W16" i="2"/>
  <c r="H15" i="4" s="1"/>
  <c r="I55" i="5" s="1"/>
  <c r="U16" i="2"/>
  <c r="F15" i="4" s="1"/>
  <c r="G55" i="5" s="1"/>
  <c r="T16" i="2"/>
  <c r="E15" i="4" s="1"/>
  <c r="F55" i="5" s="1"/>
  <c r="S16" i="2"/>
  <c r="D15" i="4" s="1"/>
  <c r="E55" i="5" s="1"/>
  <c r="R16" i="2"/>
  <c r="C15" i="4" s="1"/>
  <c r="D55" i="5" s="1"/>
  <c r="Q16" i="2"/>
  <c r="B15" i="4" s="1"/>
  <c r="C55" i="5" s="1"/>
  <c r="P16" i="2"/>
  <c r="A15" i="4" s="1"/>
  <c r="B55" i="5" s="1"/>
  <c r="I15" i="4" l="1"/>
  <c r="J55" i="5" s="1"/>
  <c r="K15" i="4"/>
  <c r="L55" i="5" s="1"/>
  <c r="J15" i="4"/>
  <c r="K55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56" i="5" l="1"/>
  <c r="N55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<sst xmlns="http://schemas.openxmlformats.org/spreadsheetml/2006/main" count="1033" uniqueCount="227">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</sst>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2" fillId="0" borderId="0" xfId="0" applyNumberFormat="1" applyFont="1"/>
  </cellXfs>
  <cellStyles count="2">
    <cellStyle name="Accent1" xfId="1" builtinId="29"/>
    <cellStyle name="Normal" xfId="0" builtinId="0"/>
  </cellStyles>
  <dxfs count="1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7" t="s">
        <v>6</v>
      </c>
      <c r="O2" s="7" t="s">
        <v>7</v>
      </c>
      <c r="P2" s="38" t="s">
        <v>111</v>
      </c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8" t="s">
        <v>138</v>
      </c>
      <c r="Q20" s="38"/>
      <c r="R20" s="38"/>
      <c r="S20" s="3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9" t="s">
        <v>145</v>
      </c>
      <c r="Q23" s="39"/>
      <c r="R23" s="39"/>
      <c r="S23" s="3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4"/>
  <sheetViews>
    <sheetView tabSelected="1" topLeftCell="A27" workbookViewId="0">
      <selection activeCell="A60" sqref="A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8" t="s">
        <v>6</v>
      </c>
      <c r="O2" s="28" t="s">
        <v>7</v>
      </c>
      <c r="P2" s="38" t="s">
        <v>111</v>
      </c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8" t="s">
        <v>138</v>
      </c>
      <c r="Q20" s="38"/>
      <c r="R20" s="38"/>
      <c r="S20" s="3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39" t="s">
        <v>145</v>
      </c>
      <c r="Q23" s="39"/>
      <c r="R23" s="39"/>
      <c r="S23" s="3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8" t="s">
        <v>135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9">
        <f>SUM(N4:N51)</f>
        <v>764</v>
      </c>
      <c r="O52" s="14"/>
      <c r="T52" s="14"/>
      <c r="U52" s="14"/>
      <c r="V52" s="14"/>
      <c r="W52" s="14"/>
      <c r="X52" s="14"/>
      <c r="Y52" s="14"/>
      <c r="Z52" s="14"/>
      <c r="AA52" s="14"/>
      <c r="AB52"/>
      <c r="AC52" s="31"/>
      <c r="AD52" s="31"/>
    </row>
    <row r="53" spans="1:30" ht="20.25" x14ac:dyDescent="0.3">
      <c r="A53" s="18" t="s">
        <v>195</v>
      </c>
      <c r="B53" s="36">
        <f>SUM(N4:N7)</f>
        <v>41</v>
      </c>
      <c r="C53" s="36">
        <f>SUM(N8:N16)</f>
        <v>176</v>
      </c>
      <c r="D53" s="36">
        <f>SUM(N17:N28)</f>
        <v>175</v>
      </c>
      <c r="E53" s="36">
        <f>SUM(N29:N38)</f>
        <v>25</v>
      </c>
      <c r="F53" s="36">
        <f>SUM(N39:N42)</f>
        <v>51</v>
      </c>
      <c r="G53" s="36">
        <f>SUM(N43:N49)</f>
        <v>175</v>
      </c>
      <c r="H53" s="36">
        <f>SUM(N50:N51)</f>
        <v>121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20">
        <f>SUM(N54*12)</f>
        <v>1309.7142857142858</v>
      </c>
      <c r="O53" s="14"/>
      <c r="T53" s="14"/>
      <c r="U53" s="14"/>
      <c r="V53" s="14"/>
      <c r="W53" s="14"/>
      <c r="X53" s="14"/>
      <c r="Y53" s="14"/>
      <c r="Z53" s="14"/>
      <c r="AA53" s="14"/>
      <c r="AB53" s="32"/>
      <c r="AC53" s="31"/>
      <c r="AD53" s="31"/>
    </row>
    <row r="54" spans="1:30" ht="15.75" x14ac:dyDescent="0.25">
      <c r="A54" s="18" t="s">
        <v>196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0">
        <f>AVERAGE(B53:H53)</f>
        <v>109.14285714285714</v>
      </c>
      <c r="O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20.25" x14ac:dyDescent="0.3">
      <c r="A55" s="18" t="s">
        <v>194</v>
      </c>
      <c r="B55" s="35">
        <f>SUM('Overall Stats'!A15/2)</f>
        <v>53.5</v>
      </c>
      <c r="C55" s="35">
        <f>SUM('Overall Stats'!B15/2)</f>
        <v>86.5</v>
      </c>
      <c r="D55" s="35">
        <f>SUM('Overall Stats'!C15/2)</f>
        <v>126</v>
      </c>
      <c r="E55" s="35">
        <f>SUM('Overall Stats'!D15/2)</f>
        <v>78.5</v>
      </c>
      <c r="F55" s="35">
        <f>SUM('Overall Stats'!E15/2)</f>
        <v>97.5</v>
      </c>
      <c r="G55" s="35">
        <f>SUM('Overall Stats'!F15/2)</f>
        <v>127</v>
      </c>
      <c r="H55" s="35">
        <f>SUM('Overall Stats'!G15/2)</f>
        <v>159</v>
      </c>
      <c r="I55" s="35">
        <f>SUM('Overall Stats'!H15/2)</f>
        <v>55.5</v>
      </c>
      <c r="J55" s="35">
        <f>SUM('Overall Stats'!I15/3)</f>
        <v>87.333333333333329</v>
      </c>
      <c r="K55" s="35">
        <f>SUM('Overall Stats'!J15/3)</f>
        <v>252</v>
      </c>
      <c r="L55" s="35">
        <f>SUM('Overall Stats'!K15/3)</f>
        <v>128</v>
      </c>
      <c r="M55" s="35">
        <f>SUM('Overall Stats'!L15/3)</f>
        <v>22.666666666666668</v>
      </c>
      <c r="N55" s="20">
        <f>SUM(N56*12)</f>
        <v>1273.5000000000002</v>
      </c>
      <c r="O55" s="14"/>
      <c r="T55" s="14"/>
      <c r="U55" s="14"/>
      <c r="V55" s="14"/>
      <c r="W55" s="14"/>
      <c r="X55" s="14"/>
      <c r="Y55" s="14"/>
      <c r="Z55" s="14"/>
      <c r="AA55" s="14"/>
      <c r="AB55" s="14"/>
      <c r="AC55" s="32"/>
      <c r="AD55" s="32"/>
    </row>
    <row r="56" spans="1:30" ht="20.25" x14ac:dyDescent="0.3">
      <c r="A56" s="29" t="s">
        <v>197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0">
        <f>AVERAGE(B55:M55)</f>
        <v>106.12500000000001</v>
      </c>
      <c r="O56" s="14"/>
      <c r="T56" s="14"/>
      <c r="U56" s="14"/>
      <c r="V56" s="14"/>
      <c r="W56" s="14"/>
      <c r="X56" s="14"/>
      <c r="Y56" s="14"/>
      <c r="Z56" s="14"/>
      <c r="AA56" s="14"/>
      <c r="AB56" s="32"/>
      <c r="AC56" s="30"/>
      <c r="AD56" s="30"/>
    </row>
    <row r="57" spans="1:30" ht="20.25" x14ac:dyDescent="0.3">
      <c r="A57" s="29" t="s">
        <v>222</v>
      </c>
      <c r="B57" s="19" t="s">
        <v>225</v>
      </c>
      <c r="C57" s="19" t="s">
        <v>223</v>
      </c>
      <c r="D57" s="19" t="s">
        <v>226</v>
      </c>
      <c r="E57" s="19" t="s">
        <v>224</v>
      </c>
      <c r="F57" s="19" t="s">
        <v>135</v>
      </c>
      <c r="G57" s="14"/>
      <c r="H57" s="14"/>
      <c r="I57" s="14"/>
      <c r="J57" s="14"/>
      <c r="K57" s="14"/>
      <c r="L57" s="14"/>
      <c r="M57" s="14"/>
      <c r="N57" s="20"/>
      <c r="O57" s="14"/>
      <c r="T57" s="14"/>
      <c r="U57" s="14"/>
      <c r="V57" s="14"/>
      <c r="W57" s="14"/>
      <c r="X57" s="14"/>
      <c r="Y57" s="14"/>
      <c r="Z57" s="14"/>
      <c r="AA57" s="14"/>
      <c r="AB57" s="32"/>
      <c r="AC57" s="30"/>
      <c r="AD57" s="30"/>
    </row>
    <row r="58" spans="1:30" ht="15.75" x14ac:dyDescent="0.25">
      <c r="A58" s="18" t="s">
        <v>220</v>
      </c>
      <c r="B58" s="35">
        <f>SUM('Overall Stats'!A21/2)</f>
        <v>302</v>
      </c>
      <c r="C58" s="35">
        <f>SUM('Overall Stats'!B21/2)</f>
        <v>341.5</v>
      </c>
      <c r="D58" s="35">
        <f>SUM('Overall Stats'!C21/3)</f>
        <v>467.33333333333331</v>
      </c>
      <c r="E58" s="35">
        <f>SUM('Overall Stats'!D21/2)</f>
        <v>174</v>
      </c>
      <c r="F58" s="35">
        <f>SUM(B58:E58)</f>
        <v>1284.8333333333333</v>
      </c>
      <c r="G58" s="41"/>
      <c r="O58" s="14"/>
      <c r="AB58" s="30"/>
      <c r="AC58" s="30"/>
      <c r="AD58" s="30"/>
    </row>
    <row r="59" spans="1:30" ht="20.25" x14ac:dyDescent="0.3">
      <c r="A59" s="18" t="s">
        <v>221</v>
      </c>
      <c r="B59" s="36">
        <f>SUM(D53:F53)</f>
        <v>251</v>
      </c>
      <c r="C59" s="36">
        <f>SUM(G53:I53)</f>
        <v>296</v>
      </c>
      <c r="D59" s="36">
        <f>SUM(J53:L53)</f>
        <v>0</v>
      </c>
      <c r="E59" s="36">
        <f>SUM(B53:C53,M53)</f>
        <v>217</v>
      </c>
      <c r="F59" s="36">
        <f>SUM(B59:E59)</f>
        <v>764</v>
      </c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2"/>
      <c r="AD59" s="32"/>
    </row>
    <row r="60" spans="1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0"/>
      <c r="AD60" s="30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30"/>
      <c r="AD70" s="30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C71" s="30"/>
      <c r="AD71" s="30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C72" s="30"/>
      <c r="AD72" s="30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59">
    <cfRule type="cellIs" dxfId="37" priority="13" operator="greaterThan">
      <formula>$B$58</formula>
    </cfRule>
    <cfRule type="cellIs" dxfId="36" priority="12" operator="greaterThan">
      <formula>$B$58</formula>
    </cfRule>
    <cfRule type="cellIs" dxfId="35" priority="11" operator="greaterThan">
      <formula>$B$58</formula>
    </cfRule>
    <cfRule type="cellIs" dxfId="34" priority="10" operator="lessThan">
      <formula>$B$58</formula>
    </cfRule>
  </conditionalFormatting>
  <conditionalFormatting sqref="C59">
    <cfRule type="cellIs" dxfId="33" priority="9" operator="greaterThan">
      <formula>$C$58</formula>
    </cfRule>
    <cfRule type="cellIs" dxfId="32" priority="8" operator="lessThan">
      <formula>$C$58</formula>
    </cfRule>
  </conditionalFormatting>
  <conditionalFormatting sqref="D59">
    <cfRule type="cellIs" dxfId="31" priority="7" operator="greaterThan">
      <formula>$D$58</formula>
    </cfRule>
    <cfRule type="cellIs" dxfId="30" priority="6" operator="lessThan">
      <formula>$D$58</formula>
    </cfRule>
  </conditionalFormatting>
  <conditionalFormatting sqref="E59">
    <cfRule type="cellIs" dxfId="29" priority="5" operator="greaterThan">
      <formula>$E$58</formula>
    </cfRule>
    <cfRule type="cellIs" dxfId="28" priority="4" operator="lessThan">
      <formula>$E$58</formula>
    </cfRule>
  </conditionalFormatting>
  <conditionalFormatting sqref="F59">
    <cfRule type="cellIs" dxfId="27" priority="3" operator="greaterThan">
      <formula>$F$58</formula>
    </cfRule>
    <cfRule type="cellIs" dxfId="26" priority="2" operator="lessThan">
      <formula>$F$58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8" t="s">
        <v>111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O1"/>
    <mergeCell ref="A10:Q10"/>
    <mergeCell ref="A7:Q7"/>
    <mergeCell ref="A16:L16"/>
    <mergeCell ref="A13:L13"/>
    <mergeCell ref="A19:D19"/>
    <mergeCell ref="A22:D22"/>
    <mergeCell ref="A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2020-07-08T01:26:11Z</dcterms:modified>
</cp:coreProperties>
</file>