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Lost Creek\"/>
    </mc:Choice>
  </mc:AlternateContent>
  <xr:revisionPtr revIDLastSave="0" documentId="13_ncr:1_{3644B537-E37E-4C87-A9E7-5CA772FF0685}" xr6:coauthVersionLast="45" xr6:coauthVersionMax="45" xr10:uidLastSave="{00000000-0000-0000-0000-000000000000}"/>
  <bookViews>
    <workbookView xWindow="-120" yWindow="-120" windowWidth="20730" windowHeight="11160" activeTab="4" xr2:uid="{8DE2BBAA-EA86-4618-A5D1-9D67D132A723}"/>
  </bookViews>
  <sheets>
    <sheet name="2017" sheetId="2" r:id="rId1"/>
    <sheet name="2018" sheetId="1" r:id="rId2"/>
    <sheet name="2019" sheetId="4" r:id="rId3"/>
    <sheet name="2020" sheetId="5" r:id="rId4"/>
    <sheet name="Overall Sta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B3" i="3"/>
  <c r="A3" i="3"/>
  <c r="B9" i="3"/>
  <c r="B8" i="3"/>
  <c r="H7" i="5"/>
  <c r="I7" i="5"/>
  <c r="G7" i="5"/>
  <c r="E10" i="5"/>
  <c r="E8" i="5"/>
  <c r="A6" i="3" l="1"/>
  <c r="E3" i="3"/>
  <c r="I7" i="4"/>
  <c r="J7" i="4"/>
  <c r="K7" i="4"/>
  <c r="H7" i="4"/>
  <c r="F14" i="4"/>
  <c r="F12" i="4"/>
  <c r="D3" i="3" l="1"/>
  <c r="E7" i="2"/>
  <c r="C7" i="2"/>
  <c r="C5" i="2"/>
  <c r="D11" i="1" l="1"/>
  <c r="D9" i="1"/>
  <c r="F7" i="1" l="1"/>
  <c r="H7" i="1"/>
  <c r="G7" i="1"/>
  <c r="I7" i="1"/>
  <c r="B10" i="3" l="1"/>
  <c r="C6" i="3"/>
  <c r="B6" i="3"/>
  <c r="D6" i="3"/>
  <c r="E6" i="3"/>
</calcChain>
</file>

<file path=xl/sharedStrings.xml><?xml version="1.0" encoding="utf-8"?>
<sst xmlns="http://schemas.openxmlformats.org/spreadsheetml/2006/main" count="133" uniqueCount="47">
  <si>
    <t>Lake/Pond</t>
  </si>
  <si>
    <t># of Fish</t>
  </si>
  <si>
    <t>Type of Fish</t>
  </si>
  <si>
    <t>April</t>
  </si>
  <si>
    <t>November</t>
  </si>
  <si>
    <t>Total Species Caught</t>
  </si>
  <si>
    <t>Lost Creek</t>
  </si>
  <si>
    <t>1 Cutthroat 2 Rainbow</t>
  </si>
  <si>
    <t>1 Cutthroat 10 Rainbow</t>
  </si>
  <si>
    <t xml:space="preserve">2 Cutthroat 5 Rainbow 1 Splake </t>
  </si>
  <si>
    <t>10 Cutthroat 5 Rainbow</t>
  </si>
  <si>
    <t>8 Cutthroat 5 Rainbow 2 Tiger</t>
  </si>
  <si>
    <t>Rainbow</t>
  </si>
  <si>
    <t>Cutthroat</t>
  </si>
  <si>
    <t>Tiger</t>
  </si>
  <si>
    <t>TOTAL</t>
  </si>
  <si>
    <t>NUMBER OF TRIPS</t>
  </si>
  <si>
    <t>AVERAGE</t>
  </si>
  <si>
    <t>Fishing Report 2018 Lost Creek</t>
  </si>
  <si>
    <t>Percent Species Caught</t>
  </si>
  <si>
    <t>Fishing Report 2017 Lost Creek</t>
  </si>
  <si>
    <t>1 Cutthroat</t>
  </si>
  <si>
    <t>RATING</t>
  </si>
  <si>
    <t>Slow</t>
  </si>
  <si>
    <t>Fair</t>
  </si>
  <si>
    <t>Splake</t>
  </si>
  <si>
    <t>Month/Day</t>
  </si>
  <si>
    <t>May</t>
  </si>
  <si>
    <t>July</t>
  </si>
  <si>
    <t>August</t>
  </si>
  <si>
    <t>Fishing Report 2019 Lost Creek</t>
  </si>
  <si>
    <t>6 Cutthroat 2 Rainbow 1 Tiger</t>
  </si>
  <si>
    <t>3 Cutthroat 85 Rainbow 2 Tiger</t>
  </si>
  <si>
    <t>1 Cutthroat 16 Rainbow 1 Tiger</t>
  </si>
  <si>
    <t>19 Cutthroat 12 Rainbow</t>
  </si>
  <si>
    <t>1 Chub 12 Cutthroat 2 Rainbow</t>
  </si>
  <si>
    <t>10 Cutthroat 6 Rainbow 2 Tiger</t>
  </si>
  <si>
    <t>10 Cutthroat 11 Rainbow</t>
  </si>
  <si>
    <t>9 Cutthroat 9 Rainbow 1 Tiger</t>
  </si>
  <si>
    <t>Hot</t>
  </si>
  <si>
    <t>Chub</t>
  </si>
  <si>
    <t>Fishing Report 2020 Lost Creek</t>
  </si>
  <si>
    <t>2 Cutthroat 4 Rainbow</t>
  </si>
  <si>
    <t>2 Rainbow</t>
  </si>
  <si>
    <t>3 Chub 16 Cutthroat</t>
  </si>
  <si>
    <t>4 Cutthroat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</si>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</sst>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B0F0"/>
      <name val="Arial"/>
      <family val="2"/>
    </font>
    <font>
      <b/>
      <sz val="12"/>
      <color theme="7"/>
      <name val="Arial"/>
      <family val="2"/>
    </font>
    <font>
      <b/>
      <sz val="12"/>
      <color rgb="FFFF0000"/>
      <name val="Arial"/>
      <family val="2"/>
    </font>
    <font>
      <b/>
      <sz val="12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FF0000"/>
      </top>
      <bottom/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" fontId="6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0" fontId="8" fillId="2" borderId="0" xfId="1" applyFont="1" applyFill="1"/>
    <xf numFmtId="0" fontId="7" fillId="0" borderId="0" xfId="0" applyFont="1"/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3" xfId="0" applyBorder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2" fillId="0" borderId="0" xfId="0" applyFont="1" applyAlignment="1">
      <alignment horizontal="right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Stats'!$A$2:$E$2</c:f>
              <c:strCache>
                <c:ptCount val="5"/>
                <c:pt idx="0">
                  <c:v>Chub</c:v>
                </c:pt>
                <c:pt idx="1">
                  <c:v>Cutthroat</c:v>
                </c:pt>
                <c:pt idx="2">
                  <c:v>Rainbow</c:v>
                </c:pt>
                <c:pt idx="3">
                  <c:v>Splake</c:v>
                </c:pt>
                <c:pt idx="4">
                  <c:v>Tiger</c:v>
                </c:pt>
              </c:strCache>
            </c:strRef>
          </c:cat>
          <c:val>
            <c:numRef>
              <c:f>'Overall Stats'!$A$3:$E$3</c:f>
              <c:numCache>
                <c:formatCode>General</c:formatCode>
                <c:ptCount val="5"/>
                <c:pt idx="0">
                  <c:v>4</c:v>
                </c:pt>
                <c:pt idx="1">
                  <c:v>115</c:v>
                </c:pt>
                <c:pt idx="2">
                  <c:v>176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7-44AE-B35D-996EB6E143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03499520"/>
        <c:axId val="2098783376"/>
        <c:axId val="0"/>
      </c:bar3DChart>
      <c:catAx>
        <c:axId val="21034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3376"/>
        <c:crosses val="autoZero"/>
        <c:auto val="1"/>
        <c:lblAlgn val="ctr"/>
        <c:lblOffset val="100"/>
        <c:noMultiLvlLbl val="0"/>
      </c:catAx>
      <c:valAx>
        <c:axId val="2098783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349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A39-43D5-8BEA-FB9D868500B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A39-43D5-8BEA-FB9D868500B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A39-43D5-8BEA-FB9D868500B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A39-43D5-8BEA-FB9D868500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125-4358-8522-755C841699D7}"/>
              </c:ext>
            </c:extLst>
          </c:dPt>
          <c:cat>
            <c:strRef>
              <c:f>'Overall Stats'!$A$5:$E$5</c:f>
              <c:strCache>
                <c:ptCount val="5"/>
                <c:pt idx="0">
                  <c:v>Chub</c:v>
                </c:pt>
                <c:pt idx="1">
                  <c:v>Cutthroat</c:v>
                </c:pt>
                <c:pt idx="2">
                  <c:v>Rainbow</c:v>
                </c:pt>
                <c:pt idx="3">
                  <c:v>Splake</c:v>
                </c:pt>
                <c:pt idx="4">
                  <c:v>Tiger</c:v>
                </c:pt>
              </c:strCache>
            </c:strRef>
          </c:cat>
          <c:val>
            <c:numRef>
              <c:f>'Overall Stats'!$A$6:$E$6</c:f>
              <c:numCache>
                <c:formatCode>0.00</c:formatCode>
                <c:ptCount val="5"/>
                <c:pt idx="0">
                  <c:v>1.3114754098360655</c:v>
                </c:pt>
                <c:pt idx="1">
                  <c:v>37.704918032786885</c:v>
                </c:pt>
                <c:pt idx="2">
                  <c:v>57.704918032786892</c:v>
                </c:pt>
                <c:pt idx="3">
                  <c:v>0.32786885245901637</c:v>
                </c:pt>
                <c:pt idx="4">
                  <c:v>2.9508196721311477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B-4AD4-835C-8718EA86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4761</xdr:rowOff>
    </xdr:from>
    <xdr:to>
      <xdr:col>6</xdr:col>
      <xdr:colOff>0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91A12-0E10-4028-9A6E-A345B5B8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11</xdr:row>
      <xdr:rowOff>4761</xdr:rowOff>
    </xdr:from>
    <xdr:to>
      <xdr:col>15</xdr:col>
      <xdr:colOff>0</xdr:colOff>
      <xdr:row>26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FCE92B-169E-4D40-BC60-646EEA520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687D-1154-48E9-99F5-076BCC3AEC5F}">
  <dimension ref="A1:H8"/>
  <sheetViews>
    <sheetView workbookViewId="0">
      <selection activeCell="A9" sqref="A9"/>
    </sheetView>
  </sheetViews>
  <sheetFormatPr defaultRowHeight="15" x14ac:dyDescent="0.25"/>
  <cols>
    <col min="1" max="1" width="62.7109375" bestFit="1" customWidth="1"/>
    <col min="2" max="2" width="15.28515625" bestFit="1" customWidth="1"/>
    <col min="3" max="3" width="13.85546875" bestFit="1" customWidth="1"/>
    <col min="4" max="4" width="19.28515625" bestFit="1" customWidth="1"/>
    <col min="5" max="5" width="10.28515625" bestFit="1" customWidth="1"/>
  </cols>
  <sheetData>
    <row r="1" spans="1:8" ht="27" x14ac:dyDescent="0.5">
      <c r="A1" s="1" t="s">
        <v>20</v>
      </c>
      <c r="B1" s="2"/>
      <c r="C1" s="11"/>
      <c r="D1" s="11"/>
    </row>
    <row r="2" spans="1:8" ht="21" thickBot="1" x14ac:dyDescent="0.35">
      <c r="A2" s="10" t="s">
        <v>0</v>
      </c>
      <c r="B2" s="10"/>
      <c r="C2" s="10" t="s">
        <v>1</v>
      </c>
      <c r="D2" s="10" t="s">
        <v>2</v>
      </c>
      <c r="E2" s="26" t="s">
        <v>5</v>
      </c>
      <c r="F2" s="26"/>
      <c r="G2" s="26"/>
      <c r="H2" s="26"/>
    </row>
    <row r="3" spans="1:8" ht="19.5" thickTop="1" x14ac:dyDescent="0.3">
      <c r="A3" s="12"/>
      <c r="B3" s="5" t="s">
        <v>4</v>
      </c>
      <c r="C3" s="12"/>
      <c r="D3" s="12"/>
      <c r="E3" s="7" t="s">
        <v>13</v>
      </c>
    </row>
    <row r="4" spans="1:8" s="13" customFormat="1" ht="15.75" x14ac:dyDescent="0.25">
      <c r="A4" s="6" t="s">
        <v>6</v>
      </c>
      <c r="B4" s="7">
        <v>22</v>
      </c>
      <c r="C4" s="7">
        <v>1</v>
      </c>
      <c r="D4" s="7" t="s">
        <v>21</v>
      </c>
      <c r="E4" s="7">
        <v>1</v>
      </c>
    </row>
    <row r="5" spans="1:8" ht="21" thickBot="1" x14ac:dyDescent="0.35">
      <c r="A5" s="8" t="s">
        <v>15</v>
      </c>
      <c r="C5" s="14">
        <f>SUM(C4)</f>
        <v>1</v>
      </c>
      <c r="E5" s="27" t="s">
        <v>19</v>
      </c>
      <c r="F5" s="27"/>
      <c r="G5" s="27"/>
      <c r="H5" s="27"/>
    </row>
    <row r="6" spans="1:8" ht="16.5" thickTop="1" x14ac:dyDescent="0.25">
      <c r="A6" s="8" t="s">
        <v>16</v>
      </c>
      <c r="C6" s="14">
        <v>1</v>
      </c>
      <c r="E6" s="7" t="s">
        <v>13</v>
      </c>
    </row>
    <row r="7" spans="1:8" ht="15.75" x14ac:dyDescent="0.25">
      <c r="A7" s="8" t="s">
        <v>17</v>
      </c>
      <c r="C7" s="14">
        <f>AVERAGE(C4)</f>
        <v>1</v>
      </c>
      <c r="E7" s="7">
        <f>SUM(E4/C5*100)</f>
        <v>100</v>
      </c>
    </row>
    <row r="8" spans="1:8" ht="15.75" x14ac:dyDescent="0.25">
      <c r="A8" s="8" t="s">
        <v>22</v>
      </c>
      <c r="C8" s="16" t="s">
        <v>23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EE9B-AB86-4873-AC4E-09D7B8B4629E}">
  <dimension ref="A1:I12"/>
  <sheetViews>
    <sheetView workbookViewId="0">
      <selection activeCell="F2" sqref="F2:I7"/>
    </sheetView>
  </sheetViews>
  <sheetFormatPr defaultRowHeight="15" x14ac:dyDescent="0.25"/>
  <cols>
    <col min="1" max="1" width="62.7109375" bestFit="1" customWidth="1"/>
    <col min="2" max="2" width="7.85546875" bestFit="1" customWidth="1"/>
    <col min="3" max="3" width="15.28515625" bestFit="1" customWidth="1"/>
    <col min="4" max="4" width="13.85546875" bestFit="1" customWidth="1"/>
    <col min="5" max="5" width="34.140625" bestFit="1" customWidth="1"/>
    <col min="6" max="6" width="10.28515625" bestFit="1" customWidth="1"/>
    <col min="7" max="7" width="10" bestFit="1" customWidth="1"/>
    <col min="8" max="8" width="7.85546875" bestFit="1" customWidth="1"/>
    <col min="9" max="9" width="7.7109375" customWidth="1"/>
  </cols>
  <sheetData>
    <row r="1" spans="1:9" ht="27" x14ac:dyDescent="0.5">
      <c r="A1" s="1" t="s">
        <v>18</v>
      </c>
      <c r="B1" s="2"/>
    </row>
    <row r="2" spans="1:9" ht="21" thickBot="1" x14ac:dyDescent="0.35">
      <c r="A2" s="3" t="s">
        <v>0</v>
      </c>
      <c r="B2" s="28"/>
      <c r="C2" s="28"/>
      <c r="D2" s="3" t="s">
        <v>1</v>
      </c>
      <c r="E2" s="3" t="s">
        <v>2</v>
      </c>
      <c r="F2" s="29" t="s">
        <v>5</v>
      </c>
      <c r="G2" s="29"/>
      <c r="H2" s="29"/>
      <c r="I2" s="29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7" t="s">
        <v>13</v>
      </c>
      <c r="G3" s="7" t="s">
        <v>12</v>
      </c>
      <c r="H3" s="7" t="s">
        <v>25</v>
      </c>
      <c r="I3" s="7" t="s">
        <v>14</v>
      </c>
    </row>
    <row r="4" spans="1:9" ht="15.75" x14ac:dyDescent="0.25">
      <c r="A4" s="6" t="s">
        <v>6</v>
      </c>
      <c r="B4" s="7">
        <v>15</v>
      </c>
      <c r="C4" s="7"/>
      <c r="D4" s="7">
        <v>3</v>
      </c>
      <c r="E4" s="7" t="s">
        <v>7</v>
      </c>
      <c r="F4" s="7">
        <v>22</v>
      </c>
      <c r="G4" s="7">
        <v>27</v>
      </c>
      <c r="H4" s="7">
        <v>1</v>
      </c>
      <c r="I4" s="7">
        <v>2</v>
      </c>
    </row>
    <row r="5" spans="1:9" ht="21" thickBot="1" x14ac:dyDescent="0.35">
      <c r="A5" s="6" t="s">
        <v>6</v>
      </c>
      <c r="B5" s="7">
        <v>21</v>
      </c>
      <c r="C5" s="7"/>
      <c r="D5" s="7">
        <v>11</v>
      </c>
      <c r="E5" s="7" t="s">
        <v>8</v>
      </c>
      <c r="F5" s="27" t="s">
        <v>19</v>
      </c>
      <c r="G5" s="27"/>
      <c r="H5" s="27"/>
      <c r="I5" s="27"/>
    </row>
    <row r="6" spans="1:9" ht="16.5" thickTop="1" x14ac:dyDescent="0.25">
      <c r="A6" s="6" t="s">
        <v>6</v>
      </c>
      <c r="B6" s="7">
        <v>28</v>
      </c>
      <c r="C6" s="7"/>
      <c r="D6" s="7">
        <v>8</v>
      </c>
      <c r="E6" s="7" t="s">
        <v>9</v>
      </c>
      <c r="F6" s="7" t="s">
        <v>13</v>
      </c>
      <c r="G6" s="7" t="s">
        <v>12</v>
      </c>
      <c r="H6" s="7" t="s">
        <v>25</v>
      </c>
      <c r="I6" s="7" t="s">
        <v>14</v>
      </c>
    </row>
    <row r="7" spans="1:9" ht="15.75" x14ac:dyDescent="0.25">
      <c r="A7" s="6" t="s">
        <v>6</v>
      </c>
      <c r="B7" s="7"/>
      <c r="C7" s="7">
        <v>10</v>
      </c>
      <c r="D7" s="7">
        <v>15</v>
      </c>
      <c r="E7" s="7" t="s">
        <v>10</v>
      </c>
      <c r="F7" s="15">
        <f>SUM(F4/$D$9*100)</f>
        <v>42.307692307692307</v>
      </c>
      <c r="G7" s="15">
        <f>SUM(G4/$D$9*100)</f>
        <v>51.923076923076927</v>
      </c>
      <c r="H7" s="15">
        <f>SUM(H4/$D$9*100)</f>
        <v>1.9230769230769231</v>
      </c>
      <c r="I7" s="15">
        <f>SUM(I4/$D$9*100)</f>
        <v>3.8461538461538463</v>
      </c>
    </row>
    <row r="8" spans="1:9" ht="15.75" x14ac:dyDescent="0.25">
      <c r="A8" s="6" t="s">
        <v>6</v>
      </c>
      <c r="B8" s="7"/>
      <c r="C8" s="7">
        <v>18</v>
      </c>
      <c r="D8" s="7">
        <v>15</v>
      </c>
      <c r="E8" s="7" t="s">
        <v>11</v>
      </c>
    </row>
    <row r="9" spans="1:9" ht="15.75" x14ac:dyDescent="0.25">
      <c r="A9" s="8" t="s">
        <v>15</v>
      </c>
      <c r="D9" s="14">
        <f>SUM(D4:D8)</f>
        <v>52</v>
      </c>
    </row>
    <row r="10" spans="1:9" ht="15.75" x14ac:dyDescent="0.25">
      <c r="A10" s="8" t="s">
        <v>16</v>
      </c>
      <c r="D10" s="14">
        <v>5</v>
      </c>
    </row>
    <row r="11" spans="1:9" ht="15.75" x14ac:dyDescent="0.25">
      <c r="A11" s="8" t="s">
        <v>17</v>
      </c>
      <c r="D11" s="18">
        <f>AVERAGE(D4:D8)</f>
        <v>10.4</v>
      </c>
    </row>
    <row r="12" spans="1:9" ht="15.75" x14ac:dyDescent="0.25">
      <c r="A12" s="8" t="s">
        <v>22</v>
      </c>
      <c r="D12" s="17" t="s">
        <v>24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264E-C9D6-49AF-9A8A-01C0EA30771C}">
  <dimension ref="A1:M15"/>
  <sheetViews>
    <sheetView topLeftCell="B1" workbookViewId="0">
      <selection activeCell="H2" sqref="H2:K7"/>
    </sheetView>
  </sheetViews>
  <sheetFormatPr defaultRowHeight="15" x14ac:dyDescent="0.25"/>
  <cols>
    <col min="1" max="1" width="62.7109375" bestFit="1" customWidth="1"/>
    <col min="2" max="2" width="7.42578125" bestFit="1" customWidth="1"/>
    <col min="3" max="3" width="7.28515625" bestFit="1" customWidth="1"/>
    <col min="4" max="4" width="10.85546875" bestFit="1" customWidth="1"/>
    <col min="5" max="5" width="15.28515625" bestFit="1" customWidth="1"/>
    <col min="6" max="6" width="13.85546875" bestFit="1" customWidth="1"/>
    <col min="7" max="7" width="33" bestFit="1" customWidth="1"/>
    <col min="8" max="8" width="9.28515625" customWidth="1"/>
    <col min="9" max="9" width="10.28515625" bestFit="1" customWidth="1"/>
    <col min="10" max="10" width="10" bestFit="1" customWidth="1"/>
    <col min="11" max="11" width="6.42578125" bestFit="1" customWidth="1"/>
  </cols>
  <sheetData>
    <row r="1" spans="1:13" ht="27" x14ac:dyDescent="0.5">
      <c r="A1" s="1" t="s">
        <v>30</v>
      </c>
      <c r="B1" s="11"/>
    </row>
    <row r="2" spans="1:13" ht="21" thickBot="1" x14ac:dyDescent="0.35">
      <c r="A2" s="19" t="s">
        <v>0</v>
      </c>
      <c r="B2" s="28" t="s">
        <v>26</v>
      </c>
      <c r="C2" s="28"/>
      <c r="D2" s="28"/>
      <c r="E2" s="28"/>
      <c r="F2" s="19" t="s">
        <v>1</v>
      </c>
      <c r="G2" s="19" t="s">
        <v>2</v>
      </c>
      <c r="H2" s="29" t="s">
        <v>5</v>
      </c>
      <c r="I2" s="29"/>
      <c r="J2" s="29"/>
      <c r="K2" s="29"/>
      <c r="M2" s="21"/>
    </row>
    <row r="3" spans="1:13" ht="19.5" thickTop="1" x14ac:dyDescent="0.3">
      <c r="A3" s="4"/>
      <c r="B3" s="5" t="s">
        <v>27</v>
      </c>
      <c r="C3" s="5" t="s">
        <v>28</v>
      </c>
      <c r="D3" s="5" t="s">
        <v>29</v>
      </c>
      <c r="E3" s="5" t="s">
        <v>4</v>
      </c>
      <c r="F3" s="4"/>
      <c r="G3" s="4"/>
      <c r="H3" s="7" t="s">
        <v>40</v>
      </c>
      <c r="I3" s="7" t="s">
        <v>13</v>
      </c>
      <c r="J3" s="7" t="s">
        <v>12</v>
      </c>
      <c r="K3" s="7" t="s">
        <v>14</v>
      </c>
      <c r="M3" s="5"/>
    </row>
    <row r="4" spans="1:13" ht="15.75" x14ac:dyDescent="0.25">
      <c r="A4" s="20" t="s">
        <v>6</v>
      </c>
      <c r="B4" s="7">
        <v>4</v>
      </c>
      <c r="C4" s="7"/>
      <c r="D4" s="7"/>
      <c r="E4" s="7"/>
      <c r="F4" s="7">
        <v>9</v>
      </c>
      <c r="G4" s="7" t="s">
        <v>31</v>
      </c>
      <c r="H4" s="7">
        <v>1</v>
      </c>
      <c r="I4" s="7">
        <v>70</v>
      </c>
      <c r="J4" s="7">
        <v>143</v>
      </c>
      <c r="K4" s="7">
        <v>7</v>
      </c>
      <c r="M4" s="7"/>
    </row>
    <row r="5" spans="1:13" ht="21" thickBot="1" x14ac:dyDescent="0.35">
      <c r="A5" s="20" t="s">
        <v>6</v>
      </c>
      <c r="B5" s="7">
        <v>11</v>
      </c>
      <c r="C5" s="7"/>
      <c r="D5" s="7"/>
      <c r="E5" s="7"/>
      <c r="F5" s="7">
        <v>90</v>
      </c>
      <c r="G5" s="7" t="s">
        <v>32</v>
      </c>
      <c r="H5" s="27" t="s">
        <v>19</v>
      </c>
      <c r="I5" s="27"/>
      <c r="J5" s="27"/>
      <c r="K5" s="27"/>
      <c r="M5" s="7"/>
    </row>
    <row r="6" spans="1:13" ht="16.5" thickTop="1" x14ac:dyDescent="0.25">
      <c r="A6" s="20" t="s">
        <v>6</v>
      </c>
      <c r="B6" s="7">
        <v>25</v>
      </c>
      <c r="C6" s="7"/>
      <c r="D6" s="7"/>
      <c r="E6" s="7"/>
      <c r="F6" s="7">
        <v>18</v>
      </c>
      <c r="G6" s="7" t="s">
        <v>33</v>
      </c>
      <c r="H6" s="7" t="s">
        <v>40</v>
      </c>
      <c r="I6" s="7" t="s">
        <v>13</v>
      </c>
      <c r="J6" s="7" t="s">
        <v>12</v>
      </c>
      <c r="K6" s="7" t="s">
        <v>14</v>
      </c>
      <c r="M6" s="7"/>
    </row>
    <row r="7" spans="1:13" ht="15.75" x14ac:dyDescent="0.25">
      <c r="A7" s="20" t="s">
        <v>6</v>
      </c>
      <c r="B7" s="7"/>
      <c r="C7" s="7">
        <v>25</v>
      </c>
      <c r="D7" s="7"/>
      <c r="E7" s="7"/>
      <c r="F7" s="7">
        <v>31</v>
      </c>
      <c r="G7" s="7" t="s">
        <v>34</v>
      </c>
      <c r="H7" s="15">
        <f>SUM(H4/$F12*100)</f>
        <v>0.45248868778280549</v>
      </c>
      <c r="I7" s="15">
        <f t="shared" ref="I7:K7" si="0">SUM(I4/$F12*100)</f>
        <v>31.674208144796378</v>
      </c>
      <c r="J7" s="15">
        <f t="shared" si="0"/>
        <v>64.705882352941174</v>
      </c>
      <c r="K7" s="15">
        <f t="shared" si="0"/>
        <v>3.1674208144796379</v>
      </c>
      <c r="M7" s="15"/>
    </row>
    <row r="8" spans="1:13" ht="15.75" x14ac:dyDescent="0.25">
      <c r="A8" s="20" t="s">
        <v>6</v>
      </c>
      <c r="B8" s="7"/>
      <c r="C8" s="7"/>
      <c r="D8" s="7">
        <v>22</v>
      </c>
      <c r="E8" s="7"/>
      <c r="F8" s="7">
        <v>15</v>
      </c>
      <c r="G8" s="7" t="s">
        <v>35</v>
      </c>
      <c r="J8" s="7"/>
      <c r="K8" s="7"/>
      <c r="M8" s="7"/>
    </row>
    <row r="9" spans="1:13" ht="15.75" x14ac:dyDescent="0.25">
      <c r="A9" s="20" t="s">
        <v>6</v>
      </c>
      <c r="B9" s="7"/>
      <c r="C9" s="7"/>
      <c r="D9" s="7"/>
      <c r="E9" s="7">
        <v>3</v>
      </c>
      <c r="F9" s="7">
        <v>18</v>
      </c>
      <c r="G9" s="7" t="s">
        <v>36</v>
      </c>
      <c r="J9" s="7"/>
      <c r="K9" s="7"/>
      <c r="M9" s="7"/>
    </row>
    <row r="10" spans="1:13" ht="15.75" x14ac:dyDescent="0.25">
      <c r="A10" s="20" t="s">
        <v>6</v>
      </c>
      <c r="B10" s="7"/>
      <c r="C10" s="7"/>
      <c r="D10" s="7"/>
      <c r="E10" s="7">
        <v>17</v>
      </c>
      <c r="F10" s="7">
        <v>21</v>
      </c>
      <c r="G10" s="7" t="s">
        <v>37</v>
      </c>
      <c r="J10" s="7"/>
      <c r="K10" s="7"/>
      <c r="M10" s="7"/>
    </row>
    <row r="11" spans="1:13" ht="15.75" x14ac:dyDescent="0.25">
      <c r="A11" s="20" t="s">
        <v>6</v>
      </c>
      <c r="B11" s="7"/>
      <c r="C11" s="7"/>
      <c r="D11" s="7"/>
      <c r="E11" s="7">
        <v>24</v>
      </c>
      <c r="F11" s="7">
        <v>19</v>
      </c>
      <c r="G11" s="7" t="s">
        <v>38</v>
      </c>
      <c r="J11" s="7"/>
      <c r="K11" s="7"/>
      <c r="M11" s="7"/>
    </row>
    <row r="12" spans="1:13" ht="15.75" x14ac:dyDescent="0.25">
      <c r="A12" s="8" t="s">
        <v>15</v>
      </c>
      <c r="F12" s="14">
        <f>SUM(F4:F11)</f>
        <v>221</v>
      </c>
    </row>
    <row r="13" spans="1:13" ht="15.75" x14ac:dyDescent="0.25">
      <c r="A13" s="8" t="s">
        <v>16</v>
      </c>
      <c r="F13" s="14">
        <v>8</v>
      </c>
    </row>
    <row r="14" spans="1:13" ht="15.75" x14ac:dyDescent="0.25">
      <c r="A14" s="8" t="s">
        <v>17</v>
      </c>
      <c r="F14" s="18">
        <f>AVERAGE(F4:F11)</f>
        <v>27.625</v>
      </c>
    </row>
    <row r="15" spans="1:13" ht="15.75" x14ac:dyDescent="0.25">
      <c r="A15" s="8" t="s">
        <v>22</v>
      </c>
      <c r="F15" s="22" t="s">
        <v>39</v>
      </c>
    </row>
  </sheetData>
  <mergeCells count="3">
    <mergeCell ref="B2:E2"/>
    <mergeCell ref="H2:K2"/>
    <mergeCell ref="H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DC13E-D8B1-4C6A-91C8-EC57B11FD125}">
  <dimension ref="A1:M11"/>
  <sheetViews>
    <sheetView workbookViewId="0">
      <selection activeCell="A12" sqref="A12"/>
    </sheetView>
  </sheetViews>
  <sheetFormatPr defaultRowHeight="15" x14ac:dyDescent="0.25"/>
  <cols>
    <col min="1" max="1" width="62.7109375" bestFit="1" customWidth="1"/>
    <col min="2" max="2" width="7.85546875" bestFit="1" customWidth="1"/>
    <col min="3" max="3" width="7.28515625" bestFit="1" customWidth="1"/>
    <col min="4" max="4" width="15.28515625" bestFit="1" customWidth="1"/>
    <col min="5" max="5" width="13.85546875" bestFit="1" customWidth="1"/>
    <col min="6" max="6" width="23.7109375" bestFit="1" customWidth="1"/>
    <col min="7" max="7" width="6.5703125" bestFit="1" customWidth="1"/>
    <col min="8" max="8" width="10.28515625" bestFit="1" customWidth="1"/>
    <col min="9" max="9" width="10" bestFit="1" customWidth="1"/>
  </cols>
  <sheetData>
    <row r="1" spans="1:13" ht="27" x14ac:dyDescent="0.5">
      <c r="A1" s="1" t="s">
        <v>41</v>
      </c>
      <c r="B1" s="2"/>
      <c r="C1" s="2"/>
      <c r="D1" s="2"/>
      <c r="E1" s="2"/>
      <c r="F1" s="11"/>
      <c r="G1" s="11"/>
    </row>
    <row r="2" spans="1:13" ht="21" thickBot="1" x14ac:dyDescent="0.35">
      <c r="A2" s="25" t="s">
        <v>0</v>
      </c>
      <c r="B2" s="28" t="s">
        <v>26</v>
      </c>
      <c r="C2" s="28"/>
      <c r="D2" s="28"/>
      <c r="E2" s="25" t="s">
        <v>1</v>
      </c>
      <c r="F2" s="25" t="s">
        <v>2</v>
      </c>
      <c r="G2" s="29" t="s">
        <v>5</v>
      </c>
      <c r="H2" s="29"/>
      <c r="I2" s="29"/>
      <c r="J2" s="29"/>
      <c r="K2" s="21"/>
      <c r="L2" s="21"/>
      <c r="M2" s="21"/>
    </row>
    <row r="3" spans="1:13" ht="19.5" thickTop="1" x14ac:dyDescent="0.3">
      <c r="A3" s="4"/>
      <c r="B3" s="5" t="s">
        <v>3</v>
      </c>
      <c r="C3" s="5" t="s">
        <v>28</v>
      </c>
      <c r="D3" s="5" t="s">
        <v>4</v>
      </c>
      <c r="E3" s="4"/>
      <c r="F3" s="4"/>
      <c r="G3" s="7" t="s">
        <v>40</v>
      </c>
      <c r="H3" s="7" t="s">
        <v>13</v>
      </c>
      <c r="I3" s="7" t="s">
        <v>12</v>
      </c>
      <c r="J3" s="7"/>
      <c r="K3" s="5"/>
      <c r="M3" s="5"/>
    </row>
    <row r="4" spans="1:13" ht="15.75" x14ac:dyDescent="0.25">
      <c r="A4" s="6" t="s">
        <v>6</v>
      </c>
      <c r="B4" s="7">
        <v>18</v>
      </c>
      <c r="C4" s="7"/>
      <c r="D4" s="7"/>
      <c r="E4" s="7">
        <v>6</v>
      </c>
      <c r="F4" s="7" t="s">
        <v>42</v>
      </c>
      <c r="G4" s="7">
        <v>3</v>
      </c>
      <c r="H4" s="7">
        <v>22</v>
      </c>
      <c r="I4" s="7">
        <v>6</v>
      </c>
      <c r="J4" s="7"/>
      <c r="K4" s="7"/>
      <c r="M4" s="7"/>
    </row>
    <row r="5" spans="1:13" ht="21" thickBot="1" x14ac:dyDescent="0.35">
      <c r="A5" s="6" t="s">
        <v>6</v>
      </c>
      <c r="B5" s="7">
        <v>22</v>
      </c>
      <c r="C5" s="7"/>
      <c r="D5" s="7"/>
      <c r="E5" s="7">
        <v>2</v>
      </c>
      <c r="F5" s="7" t="s">
        <v>43</v>
      </c>
      <c r="G5" s="27" t="s">
        <v>19</v>
      </c>
      <c r="H5" s="27"/>
      <c r="I5" s="27"/>
      <c r="J5" s="27"/>
      <c r="K5" s="7"/>
      <c r="M5" s="7"/>
    </row>
    <row r="6" spans="1:13" ht="16.5" thickTop="1" x14ac:dyDescent="0.25">
      <c r="A6" s="6" t="s">
        <v>6</v>
      </c>
      <c r="B6" s="7"/>
      <c r="C6" s="7">
        <v>8</v>
      </c>
      <c r="D6" s="7"/>
      <c r="E6" s="7">
        <v>19</v>
      </c>
      <c r="F6" s="7" t="s">
        <v>44</v>
      </c>
      <c r="G6" s="7" t="s">
        <v>40</v>
      </c>
      <c r="H6" s="7" t="s">
        <v>13</v>
      </c>
      <c r="I6" s="7" t="s">
        <v>12</v>
      </c>
      <c r="J6" s="7"/>
      <c r="K6" s="7"/>
      <c r="M6" s="7"/>
    </row>
    <row r="7" spans="1:13" ht="15.75" x14ac:dyDescent="0.25">
      <c r="A7" s="6" t="s">
        <v>6</v>
      </c>
      <c r="B7" s="7"/>
      <c r="C7" s="7"/>
      <c r="D7" s="7">
        <v>17</v>
      </c>
      <c r="E7" s="7">
        <v>4</v>
      </c>
      <c r="F7" s="7" t="s">
        <v>45</v>
      </c>
      <c r="G7" s="15">
        <f>SUM(G4/$E$8*100)</f>
        <v>9.67741935483871</v>
      </c>
      <c r="H7" s="15">
        <f t="shared" ref="H7:I7" si="0">SUM(H4/$E$8*100)</f>
        <v>70.967741935483872</v>
      </c>
      <c r="I7" s="15">
        <f t="shared" si="0"/>
        <v>19.35483870967742</v>
      </c>
      <c r="J7" s="15"/>
      <c r="K7" s="7"/>
      <c r="M7" s="7"/>
    </row>
    <row r="8" spans="1:13" ht="15.75" x14ac:dyDescent="0.25">
      <c r="A8" s="8" t="s">
        <v>15</v>
      </c>
      <c r="E8" s="14">
        <f>SUM(E4:E7)</f>
        <v>31</v>
      </c>
    </row>
    <row r="9" spans="1:13" ht="15.75" x14ac:dyDescent="0.25">
      <c r="A9" s="8" t="s">
        <v>16</v>
      </c>
      <c r="E9" s="14">
        <v>4</v>
      </c>
    </row>
    <row r="10" spans="1:13" ht="15.75" x14ac:dyDescent="0.25">
      <c r="A10" s="8" t="s">
        <v>17</v>
      </c>
      <c r="E10" s="18">
        <f>AVERAGE(E4:E7)</f>
        <v>7.75</v>
      </c>
    </row>
    <row r="11" spans="1:13" ht="15.75" x14ac:dyDescent="0.25">
      <c r="A11" s="8" t="s">
        <v>22</v>
      </c>
      <c r="E11" s="16" t="s">
        <v>23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2B40A-C676-4E35-BDB2-7C35D38C3BAA}">
  <dimension ref="A1:E11"/>
  <sheetViews>
    <sheetView tabSelected="1" workbookViewId="0">
      <selection activeCell="C8" sqref="C8"/>
    </sheetView>
  </sheetViews>
  <sheetFormatPr defaultRowHeight="15" x14ac:dyDescent="0.25"/>
  <cols>
    <col min="1" max="1" width="23.140625" bestFit="1" customWidth="1"/>
    <col min="2" max="2" width="10.28515625" bestFit="1" customWidth="1"/>
    <col min="3" max="3" width="10" bestFit="1" customWidth="1"/>
    <col min="4" max="4" width="8.28515625" bestFit="1" customWidth="1"/>
    <col min="5" max="5" width="7" bestFit="1" customWidth="1"/>
  </cols>
  <sheetData>
    <row r="1" spans="1:5" ht="21" thickBot="1" x14ac:dyDescent="0.35">
      <c r="A1" s="29" t="s">
        <v>5</v>
      </c>
      <c r="B1" s="29"/>
      <c r="C1" s="29"/>
      <c r="D1" s="29"/>
      <c r="E1" s="24"/>
    </row>
    <row r="2" spans="1:5" ht="16.5" thickTop="1" x14ac:dyDescent="0.25">
      <c r="A2" s="7" t="s">
        <v>40</v>
      </c>
      <c r="B2" s="7" t="s">
        <v>13</v>
      </c>
      <c r="C2" s="7" t="s">
        <v>12</v>
      </c>
      <c r="D2" s="7" t="s">
        <v>25</v>
      </c>
      <c r="E2" s="7" t="s">
        <v>14</v>
      </c>
    </row>
    <row r="3" spans="1:5" ht="15.75" x14ac:dyDescent="0.25">
      <c r="A3" s="7">
        <f>SUM('2019'!H4+'2020'!G4)</f>
        <v>4</v>
      </c>
      <c r="B3" s="7">
        <f>SUM('2017'!E4+'2018'!F4+'2019'!I4+'2020'!H4)</f>
        <v>115</v>
      </c>
      <c r="C3" s="7">
        <f>SUM('2018'!G4+'2019'!J4+'2020'!I4)</f>
        <v>176</v>
      </c>
      <c r="D3" s="7">
        <f>SUM('2018'!H4)</f>
        <v>1</v>
      </c>
      <c r="E3" s="7">
        <f>SUM('2018'!I4+'2019'!K4)</f>
        <v>9</v>
      </c>
    </row>
    <row r="4" spans="1:5" ht="21" thickBot="1" x14ac:dyDescent="0.35">
      <c r="A4" s="27" t="s">
        <v>19</v>
      </c>
      <c r="B4" s="27"/>
      <c r="C4" s="27"/>
      <c r="D4" s="27"/>
    </row>
    <row r="5" spans="1:5" ht="16.5" thickTop="1" x14ac:dyDescent="0.25">
      <c r="A5" s="7" t="s">
        <v>40</v>
      </c>
      <c r="B5" s="7" t="s">
        <v>13</v>
      </c>
      <c r="C5" s="7" t="s">
        <v>12</v>
      </c>
      <c r="D5" s="7" t="s">
        <v>25</v>
      </c>
      <c r="E5" s="23" t="s">
        <v>14</v>
      </c>
    </row>
    <row r="6" spans="1:5" ht="15.75" x14ac:dyDescent="0.25">
      <c r="A6" s="15">
        <f>SUM(A3/$B$8*100)</f>
        <v>1.3114754098360655</v>
      </c>
      <c r="B6" s="15">
        <f>SUM(B3/$B$8*100)</f>
        <v>37.704918032786885</v>
      </c>
      <c r="C6" s="15">
        <f>SUM(C3/$B$8*100)</f>
        <v>57.704918032786892</v>
      </c>
      <c r="D6" s="15">
        <f>SUM(D3/$B$8*100)</f>
        <v>0.32786885245901637</v>
      </c>
      <c r="E6" s="15">
        <f>SUM(E3/$B$8*100)</f>
        <v>2.9508196721311477</v>
      </c>
    </row>
    <row r="8" spans="1:5" ht="15.75" x14ac:dyDescent="0.25">
      <c r="A8" s="8" t="s">
        <v>15</v>
      </c>
      <c r="B8" s="8">
        <f>SUM('2017'!C5+'2018'!D9+'2019'!F12+'2020'!E8)</f>
        <v>305</v>
      </c>
    </row>
    <row r="9" spans="1:5" ht="15.75" x14ac:dyDescent="0.25">
      <c r="A9" s="8" t="s">
        <v>16</v>
      </c>
      <c r="B9" s="8">
        <f>SUM('2017'!C6+'2018'!D10+'2019'!F13+'2020'!E9)</f>
        <v>18</v>
      </c>
    </row>
    <row r="10" spans="1:5" ht="15.75" x14ac:dyDescent="0.25">
      <c r="A10" s="8" t="s">
        <v>17</v>
      </c>
      <c r="B10" s="9">
        <f>SUM(B8/B9)</f>
        <v>16.944444444444443</v>
      </c>
    </row>
    <row r="11" spans="1:5" ht="15.75" x14ac:dyDescent="0.25">
      <c r="A11" s="8" t="s">
        <v>22</v>
      </c>
      <c r="B11" s="30" t="s">
        <v>46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2019-01-05T03:16:56Z</dcterms:created>
  <dcterms:modified xsi:type="dcterms:W3CDTF">2021-01-02T06:15:08Z</dcterms:modified>
</cp:coreProperties>
</file>