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50E848EC-1B13-4478-B785-774575F6294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4" i="5" l="1"/>
  <c r="N83" i="5"/>
  <c r="Q16" i="2" l="1"/>
  <c r="N85" i="5" l="1"/>
  <c r="N84" i="5" s="1"/>
  <c r="J84" i="5" l="1"/>
  <c r="I84" i="5" l="1"/>
  <c r="H84" i="5" l="1"/>
  <c r="B84" i="5" l="1"/>
  <c r="D89" i="5"/>
  <c r="D90" i="5"/>
  <c r="C89" i="5"/>
  <c r="B89" i="5"/>
  <c r="G84" i="5" l="1"/>
  <c r="C90" i="5" s="1"/>
  <c r="F84" i="5" l="1"/>
  <c r="E84" i="5" l="1"/>
  <c r="D84" i="5" l="1"/>
  <c r="B90" i="5" s="1"/>
  <c r="C84" i="5" l="1"/>
  <c r="E90" i="5" l="1"/>
  <c r="F90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86" i="5" s="1"/>
  <c r="J16" i="1"/>
  <c r="I16" i="1"/>
  <c r="H16" i="1"/>
  <c r="V16" i="2"/>
  <c r="G15" i="4" s="1"/>
  <c r="H86" i="5" s="1"/>
  <c r="AA16" i="2"/>
  <c r="Z16" i="2"/>
  <c r="Y16" i="2"/>
  <c r="X16" i="2"/>
  <c r="W16" i="2"/>
  <c r="H15" i="4" s="1"/>
  <c r="I86" i="5" s="1"/>
  <c r="U16" i="2"/>
  <c r="F15" i="4" s="1"/>
  <c r="G86" i="5" s="1"/>
  <c r="T16" i="2"/>
  <c r="E15" i="4" s="1"/>
  <c r="F86" i="5" s="1"/>
  <c r="S16" i="2"/>
  <c r="D15" i="4" s="1"/>
  <c r="E86" i="5" s="1"/>
  <c r="R16" i="2"/>
  <c r="C15" i="4" s="1"/>
  <c r="D86" i="5" s="1"/>
  <c r="B15" i="4"/>
  <c r="C86" i="5" s="1"/>
  <c r="P16" i="2"/>
  <c r="A15" i="4" s="1"/>
  <c r="B86" i="5" s="1"/>
  <c r="I15" i="4" l="1"/>
  <c r="J86" i="5" s="1"/>
  <c r="K15" i="4"/>
  <c r="L86" i="5" s="1"/>
  <c r="J15" i="4"/>
  <c r="K86" i="5" s="1"/>
  <c r="R22" i="2"/>
  <c r="S22" i="2"/>
  <c r="H22" i="1"/>
  <c r="C21" i="4" s="1"/>
  <c r="I22" i="1"/>
  <c r="D21" i="4" s="1"/>
  <c r="E89" i="5" s="1"/>
  <c r="F89" i="5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87" i="5" l="1"/>
  <c r="N86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<sst xmlns="http://schemas.openxmlformats.org/spreadsheetml/2006/main" count="1095" uniqueCount="248">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</sst>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5"/>
  <sheetViews>
    <sheetView tabSelected="1" topLeftCell="A59" workbookViewId="0">
      <selection activeCell="A91" sqref="A9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12</v>
      </c>
      <c r="L76" s="14"/>
      <c r="M76" s="14"/>
      <c r="N76" s="14">
        <v>7</v>
      </c>
      <c r="O76" s="14" t="s">
        <v>68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22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13</v>
      </c>
      <c r="L77" s="14"/>
      <c r="M77" s="14"/>
      <c r="N77" s="14">
        <v>3</v>
      </c>
      <c r="O77" s="14" t="s">
        <v>79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20</v>
      </c>
      <c r="L78" s="14"/>
      <c r="M78" s="14"/>
      <c r="N78" s="14">
        <v>91</v>
      </c>
      <c r="O78" s="14" t="s">
        <v>246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209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21</v>
      </c>
      <c r="L79" s="14"/>
      <c r="M79" s="14"/>
      <c r="N79" s="14">
        <v>47</v>
      </c>
      <c r="O79" s="14" t="s">
        <v>247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209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26</v>
      </c>
      <c r="L80" s="14"/>
      <c r="M80" s="14"/>
      <c r="N80" s="14">
        <v>8</v>
      </c>
      <c r="O80" s="14" t="s">
        <v>66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209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27</v>
      </c>
      <c r="L81" s="14"/>
      <c r="M81" s="14"/>
      <c r="N81" s="14">
        <v>2</v>
      </c>
      <c r="O81" s="14" t="s">
        <v>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209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28</v>
      </c>
      <c r="L82" s="14"/>
      <c r="M82" s="14"/>
      <c r="N82" s="14">
        <v>16</v>
      </c>
      <c r="O82" s="14" t="s">
        <v>28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8" t="s">
        <v>135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9">
        <f>SUM(N4:N82)</f>
        <v>1914</v>
      </c>
      <c r="O83" s="14"/>
      <c r="T83" s="14"/>
      <c r="U83" s="14"/>
      <c r="V83" s="14"/>
      <c r="W83" s="14"/>
      <c r="X83" s="14"/>
      <c r="Y83" s="14"/>
      <c r="Z83" s="14"/>
      <c r="AA83" s="14"/>
      <c r="AB83"/>
      <c r="AC83" s="31"/>
      <c r="AD83" s="31"/>
    </row>
    <row r="84" spans="1:30" ht="20.25" x14ac:dyDescent="0.3">
      <c r="A84" s="18" t="s">
        <v>195</v>
      </c>
      <c r="B84" s="36">
        <f>SUM(N4:N7)</f>
        <v>41</v>
      </c>
      <c r="C84" s="36">
        <f>SUM(N8:N16)</f>
        <v>176</v>
      </c>
      <c r="D84" s="36">
        <f>SUM(N17:N28)</f>
        <v>175</v>
      </c>
      <c r="E84" s="36">
        <f>SUM(N29:N38)</f>
        <v>25</v>
      </c>
      <c r="F84" s="36">
        <f>SUM(N39:N42)</f>
        <v>51</v>
      </c>
      <c r="G84" s="36">
        <f>SUM(N43:N49)</f>
        <v>175</v>
      </c>
      <c r="H84" s="36">
        <f>SUM(N50:N55)</f>
        <v>304</v>
      </c>
      <c r="I84" s="36">
        <f>SUM(N56:N59)</f>
        <v>285</v>
      </c>
      <c r="J84" s="36">
        <f>SUM(N60:N72)</f>
        <v>349</v>
      </c>
      <c r="K84" s="36">
        <f>SUM(N73:N82)</f>
        <v>333</v>
      </c>
      <c r="L84" s="36">
        <v>0</v>
      </c>
      <c r="M84" s="36">
        <v>0</v>
      </c>
      <c r="N84" s="20">
        <f>SUM(N85*12)</f>
        <v>2296.8000000000002</v>
      </c>
      <c r="O84" s="14"/>
      <c r="T84" s="14"/>
      <c r="U84" s="14"/>
      <c r="V84" s="14"/>
      <c r="W84" s="14"/>
      <c r="X84" s="14"/>
      <c r="Y84" s="14"/>
      <c r="Z84" s="14"/>
      <c r="AA84" s="14"/>
      <c r="AB84" s="32"/>
      <c r="AC84" s="31"/>
      <c r="AD84" s="31"/>
    </row>
    <row r="85" spans="1:30" ht="15.75" x14ac:dyDescent="0.25">
      <c r="A85" s="18" t="s">
        <v>196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20">
        <f>AVERAGE(B84:K84)</f>
        <v>191.4</v>
      </c>
      <c r="O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20.25" x14ac:dyDescent="0.3">
      <c r="A86" s="18" t="s">
        <v>194</v>
      </c>
      <c r="B86" s="35">
        <f>SUM('Overall Stats'!A15/2)</f>
        <v>53.5</v>
      </c>
      <c r="C86" s="35">
        <f>SUM('Overall Stats'!B15/2)</f>
        <v>86.5</v>
      </c>
      <c r="D86" s="35">
        <f>SUM('Overall Stats'!C15/2)</f>
        <v>126</v>
      </c>
      <c r="E86" s="35">
        <f>SUM('Overall Stats'!D15/2)</f>
        <v>78.5</v>
      </c>
      <c r="F86" s="35">
        <f>SUM('Overall Stats'!E15/2)</f>
        <v>97.5</v>
      </c>
      <c r="G86" s="35">
        <f>SUM('Overall Stats'!F15/2)</f>
        <v>127</v>
      </c>
      <c r="H86" s="35">
        <f>SUM('Overall Stats'!G15/2)</f>
        <v>159</v>
      </c>
      <c r="I86" s="35">
        <f>SUM('Overall Stats'!H15/2)</f>
        <v>55.5</v>
      </c>
      <c r="J86" s="35">
        <f>SUM('Overall Stats'!I15/3)</f>
        <v>87.333333333333329</v>
      </c>
      <c r="K86" s="35">
        <f>SUM('Overall Stats'!J15/3)</f>
        <v>252</v>
      </c>
      <c r="L86" s="35">
        <f>SUM('Overall Stats'!K15/3)</f>
        <v>128</v>
      </c>
      <c r="M86" s="35">
        <f>SUM('Overall Stats'!L15/3)</f>
        <v>22.666666666666668</v>
      </c>
      <c r="N86" s="20">
        <f>SUM(N87*12)</f>
        <v>1273.5000000000002</v>
      </c>
      <c r="O86" s="14"/>
      <c r="T86" s="14"/>
      <c r="U86" s="14"/>
      <c r="V86" s="14"/>
      <c r="W86" s="14"/>
      <c r="X86" s="14"/>
      <c r="Y86" s="14"/>
      <c r="Z86" s="14"/>
      <c r="AA86" s="14"/>
      <c r="AB86" s="14"/>
      <c r="AC86" s="32"/>
      <c r="AD86" s="32"/>
    </row>
    <row r="87" spans="1:30" ht="20.25" x14ac:dyDescent="0.3">
      <c r="A87" s="29" t="s">
        <v>197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20">
        <f>AVERAGE(B86:M86)</f>
        <v>106.12500000000001</v>
      </c>
      <c r="O87" s="14"/>
      <c r="T87" s="14"/>
      <c r="U87" s="14"/>
      <c r="V87" s="14"/>
      <c r="W87" s="14"/>
      <c r="X87" s="14"/>
      <c r="Y87" s="14"/>
      <c r="Z87" s="14"/>
      <c r="AA87" s="14"/>
      <c r="AB87" s="32"/>
      <c r="AC87" s="30"/>
      <c r="AD87" s="30"/>
    </row>
    <row r="88" spans="1:30" ht="20.25" x14ac:dyDescent="0.3">
      <c r="A88" s="29" t="s">
        <v>222</v>
      </c>
      <c r="B88" s="19" t="s">
        <v>225</v>
      </c>
      <c r="C88" s="19" t="s">
        <v>223</v>
      </c>
      <c r="D88" s="19" t="s">
        <v>226</v>
      </c>
      <c r="E88" s="19" t="s">
        <v>224</v>
      </c>
      <c r="F88" s="19" t="s">
        <v>135</v>
      </c>
      <c r="G88" s="14"/>
      <c r="H88" s="14"/>
      <c r="I88" s="14"/>
      <c r="J88" s="14"/>
      <c r="K88" s="14"/>
      <c r="L88" s="14"/>
      <c r="M88" s="14"/>
      <c r="N88" s="20"/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0"/>
      <c r="AD88" s="30"/>
    </row>
    <row r="89" spans="1:30" ht="15.75" x14ac:dyDescent="0.25">
      <c r="A89" s="18" t="s">
        <v>220</v>
      </c>
      <c r="B89" s="35">
        <f>SUM('Overall Stats'!A21/2)</f>
        <v>302</v>
      </c>
      <c r="C89" s="35">
        <f>SUM('Overall Stats'!B21/2)</f>
        <v>341.5</v>
      </c>
      <c r="D89" s="35">
        <f>SUM('Overall Stats'!C21/3)</f>
        <v>467.33333333333331</v>
      </c>
      <c r="E89" s="35">
        <f>SUM('Overall Stats'!D21/2)</f>
        <v>174</v>
      </c>
      <c r="F89" s="35">
        <f>SUM(B89:E89)</f>
        <v>1284.8333333333333</v>
      </c>
      <c r="G89" s="37"/>
      <c r="O89" s="14"/>
      <c r="AB89" s="30"/>
      <c r="AC89" s="30"/>
      <c r="AD89" s="30"/>
    </row>
    <row r="90" spans="1:30" ht="20.25" x14ac:dyDescent="0.3">
      <c r="A90" s="18" t="s">
        <v>221</v>
      </c>
      <c r="B90" s="36">
        <f>SUM(D84:F84)</f>
        <v>251</v>
      </c>
      <c r="C90" s="36">
        <f>SUM(G84:I84)</f>
        <v>764</v>
      </c>
      <c r="D90" s="36">
        <f>SUM(J84:L84)</f>
        <v>682</v>
      </c>
      <c r="E90" s="36">
        <f>SUM(B84:C84,M84)</f>
        <v>217</v>
      </c>
      <c r="F90" s="36">
        <f>SUM(B90:E90)</f>
        <v>1914</v>
      </c>
      <c r="G90" s="14"/>
      <c r="H90" s="14"/>
      <c r="I90" s="14"/>
      <c r="J90" s="14"/>
      <c r="K90" s="14"/>
      <c r="L90" s="14"/>
      <c r="M90" s="14"/>
      <c r="N90" s="14"/>
      <c r="O90" s="14"/>
      <c r="AB90" s="14"/>
      <c r="AC90" s="32"/>
      <c r="AD90" s="32"/>
    </row>
    <row r="91" spans="1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AB91" s="14"/>
      <c r="AC91" s="30"/>
      <c r="AD91" s="30"/>
    </row>
    <row r="92" spans="1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AB92" s="14"/>
      <c r="AC92" s="30"/>
      <c r="AD92" s="30"/>
    </row>
    <row r="93" spans="1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AB93" s="14"/>
      <c r="AC93" s="30"/>
      <c r="AD93" s="30"/>
    </row>
    <row r="94" spans="1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0"/>
      <c r="AD94" s="30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90">
    <cfRule type="cellIs" dxfId="11" priority="10" operator="lessThan">
      <formula>$B$89</formula>
    </cfRule>
    <cfRule type="cellIs" dxfId="10" priority="11" operator="greaterThan">
      <formula>$B$89</formula>
    </cfRule>
    <cfRule type="cellIs" dxfId="9" priority="12" operator="greaterThan">
      <formula>$B$89</formula>
    </cfRule>
    <cfRule type="cellIs" dxfId="8" priority="13" operator="greaterThan">
      <formula>$B$89</formula>
    </cfRule>
  </conditionalFormatting>
  <conditionalFormatting sqref="C90">
    <cfRule type="cellIs" dxfId="7" priority="8" operator="lessThan">
      <formula>$C$89</formula>
    </cfRule>
    <cfRule type="cellIs" dxfId="6" priority="9" operator="greaterThan">
      <formula>$C$89</formula>
    </cfRule>
  </conditionalFormatting>
  <conditionalFormatting sqref="D90">
    <cfRule type="cellIs" dxfId="5" priority="6" operator="lessThan">
      <formula>$D$89</formula>
    </cfRule>
    <cfRule type="cellIs" dxfId="4" priority="7" operator="greaterThan">
      <formula>$D$89</formula>
    </cfRule>
  </conditionalFormatting>
  <conditionalFormatting sqref="E90">
    <cfRule type="cellIs" dxfId="3" priority="4" operator="lessThan">
      <formula>$E$89</formula>
    </cfRule>
    <cfRule type="cellIs" dxfId="2" priority="5" operator="greaterThan">
      <formula>$E$89</formula>
    </cfRule>
  </conditionalFormatting>
  <conditionalFormatting sqref="F90">
    <cfRule type="cellIs" dxfId="1" priority="2" operator="lessThan">
      <formula>$F$89</formula>
    </cfRule>
    <cfRule type="cellIs" dxfId="0" priority="3" operator="greaterThan">
      <formula>$F$89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2020-10-29T01:43:19Z</dcterms:modified>
</cp:coreProperties>
</file>