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6" windowHeight="7536" activeTab="1"/>
  </bookViews>
  <sheets>
    <sheet name="2017" sheetId="1" r:id="rId1"/>
    <sheet name="2018" sheetId="2" r:id="rId2"/>
    <sheet name="2019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6" i="2" l="1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P13" i="2"/>
  <c r="Q7" i="2"/>
  <c r="R7" i="2"/>
  <c r="S7" i="2"/>
  <c r="T7" i="2"/>
  <c r="U7" i="2"/>
  <c r="V7" i="2"/>
  <c r="W7" i="2"/>
  <c r="X7" i="2"/>
  <c r="Y7" i="2"/>
  <c r="Z7" i="2"/>
  <c r="AA7" i="2"/>
  <c r="P7" i="2"/>
  <c r="AA4" i="2"/>
  <c r="Z4" i="2"/>
  <c r="Y4" i="2"/>
  <c r="X4" i="2"/>
  <c r="W4" i="2"/>
  <c r="V4" i="2"/>
  <c r="U4" i="2"/>
  <c r="T4" i="2"/>
  <c r="S4" i="2"/>
  <c r="R4" i="2"/>
  <c r="Q4" i="2"/>
  <c r="P4" i="2"/>
  <c r="N94" i="2" l="1"/>
  <c r="N5" i="3" l="1"/>
  <c r="F43" i="1" l="1"/>
  <c r="N7" i="1" l="1"/>
  <c r="N4" i="1"/>
  <c r="R7" i="1"/>
  <c r="O7" i="1"/>
  <c r="Q7" i="1"/>
  <c r="P7" i="1"/>
  <c r="M4" i="1"/>
  <c r="O4" i="1"/>
  <c r="J4" i="1"/>
  <c r="H4" i="1"/>
  <c r="I4" i="1"/>
  <c r="K4" i="1"/>
  <c r="L4" i="1"/>
</calcChain>
</file>

<file path=xl/sharedStrings.xml><?xml version="1.0" encoding="utf-8"?>
<sst xmlns="http://schemas.openxmlformats.org/spreadsheetml/2006/main" count="438" uniqueCount="139">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</sst>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'2017'!$F$4:$F$24</c:f>
              <c:numCache>
                <c:formatCode>General</c:formatCode>
                <c:ptCount val="21"/>
                <c:pt idx="0">
                  <c:v>5</c:v>
                </c:pt>
                <c:pt idx="1">
                  <c:v>23</c:v>
                </c:pt>
                <c:pt idx="2">
                  <c:v>6</c:v>
                </c:pt>
                <c:pt idx="3">
                  <c:v>14</c:v>
                </c:pt>
                <c:pt idx="4">
                  <c:v>6</c:v>
                </c:pt>
                <c:pt idx="5">
                  <c:v>30</c:v>
                </c:pt>
                <c:pt idx="6">
                  <c:v>1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13</c:v>
                </c:pt>
                <c:pt idx="18">
                  <c:v>6</c:v>
                </c:pt>
                <c:pt idx="19">
                  <c:v>13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6-40DA-AA94-2800F7C92E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6250992"/>
        <c:axId val="1009202304"/>
      </c:lineChart>
      <c:catAx>
        <c:axId val="101625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02304"/>
        <c:crosses val="autoZero"/>
        <c:auto val="1"/>
        <c:lblAlgn val="ctr"/>
        <c:lblOffset val="100"/>
        <c:noMultiLvlLbl val="0"/>
      </c:catAx>
      <c:valAx>
        <c:axId val="100920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Hobbs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'2017'!$F$26:$F$31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24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EDD-A471-58DE70D45F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7233216"/>
        <c:axId val="1009188912"/>
      </c:lineChart>
      <c:catAx>
        <c:axId val="100723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88912"/>
        <c:crosses val="autoZero"/>
        <c:auto val="1"/>
        <c:lblAlgn val="ctr"/>
        <c:lblOffset val="100"/>
        <c:noMultiLvlLbl val="0"/>
      </c:catAx>
      <c:valAx>
        <c:axId val="100918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E1E-46FA-9A4B-E2B18543EA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E1E-46FA-9A4B-E2B18543EA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E1E-46FA-9A4B-E2B18543EA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E1E-46FA-9A4B-E2B18543EA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E1E-46FA-9A4B-E2B18543EA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E1E-46FA-9A4B-E2B18543EAB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E1E-46FA-9A4B-E2B18543EAB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E1E-46FA-9A4B-E2B18543EAB0}"/>
              </c:ext>
            </c:extLst>
          </c:dPt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A-40B5-892E-2601AE45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Fish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'2017'!$H$6:$L$6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'2017'!$H$7:$L$7</c:f>
              <c:numCache>
                <c:formatCode>General</c:formatCode>
                <c:ptCount val="5"/>
                <c:pt idx="0">
                  <c:v>235</c:v>
                </c:pt>
                <c:pt idx="1">
                  <c:v>65</c:v>
                </c:pt>
                <c:pt idx="2">
                  <c:v>3</c:v>
                </c:pt>
                <c:pt idx="3">
                  <c:v>24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B36-9D20-41D48269C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5554416"/>
        <c:axId val="1193679424"/>
        <c:axId val="0"/>
      </c:bar3DChart>
      <c:catAx>
        <c:axId val="12755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79424"/>
        <c:crosses val="autoZero"/>
        <c:auto val="1"/>
        <c:lblAlgn val="ctr"/>
        <c:lblOffset val="100"/>
        <c:noMultiLvlLbl val="0"/>
      </c:catAx>
      <c:valAx>
        <c:axId val="1193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C6-417A-BF34-C4974D37F0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C6-417A-BF34-C4974D37F0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C6-417A-BF34-C4974D37F0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CC6-417A-BF34-C4974D37F0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CC6-417A-BF34-C4974D37F01C}"/>
              </c:ext>
            </c:extLst>
          </c:dPt>
          <c:cat>
            <c:strRef>
              <c:f>'2017'!$N$6:$R$6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'2017'!$N$7:$R$7</c:f>
              <c:numCache>
                <c:formatCode>General</c:formatCode>
                <c:ptCount val="5"/>
                <c:pt idx="0">
                  <c:v>56.763285024154584</c:v>
                </c:pt>
                <c:pt idx="1">
                  <c:v>15.70048309178744</c:v>
                </c:pt>
                <c:pt idx="2">
                  <c:v>0.72463768115942029</c:v>
                </c:pt>
                <c:pt idx="3">
                  <c:v>5.7971014492753623</c:v>
                </c:pt>
                <c:pt idx="4">
                  <c:v>21.014492753623188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6-4E10-8713-48C64039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310</c:v>
                </c:pt>
                <c:pt idx="5">
                  <c:v>52</c:v>
                </c:pt>
                <c:pt idx="6">
                  <c:v>5</c:v>
                </c:pt>
                <c:pt idx="7">
                  <c:v>379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'2018'!$P$7:$AA$7</c:f>
              <c:numCache>
                <c:formatCode>General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29.836381135707413</c:v>
                </c:pt>
                <c:pt idx="5">
                  <c:v>5.0048123195380168</c:v>
                </c:pt>
                <c:pt idx="6">
                  <c:v>0.48123195380173239</c:v>
                </c:pt>
                <c:pt idx="7">
                  <c:v>36.477382098171319</c:v>
                </c:pt>
                <c:pt idx="8">
                  <c:v>0.38498556304138598</c:v>
                </c:pt>
                <c:pt idx="9">
                  <c:v>4.0423484119345519</c:v>
                </c:pt>
                <c:pt idx="10">
                  <c:v>0.19249278152069299</c:v>
                </c:pt>
                <c:pt idx="11">
                  <c:v>0.86621751684311832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530</c:v>
                </c:pt>
                <c:pt idx="1">
                  <c:v>382</c:v>
                </c:pt>
                <c:pt idx="2">
                  <c:v>7</c:v>
                </c:pt>
                <c:pt idx="3">
                  <c:v>1</c:v>
                </c:pt>
                <c:pt idx="4">
                  <c:v>80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'2018'!$P$12:$AD$12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'2018'!$P$13:$AD$13</c:f>
              <c:numCache>
                <c:formatCode>General</c:formatCode>
                <c:ptCount val="15"/>
                <c:pt idx="0">
                  <c:v>51.010587102983642</c:v>
                </c:pt>
                <c:pt idx="1">
                  <c:v>36.766121270452359</c:v>
                </c:pt>
                <c:pt idx="2">
                  <c:v>0.67372473532242538</c:v>
                </c:pt>
                <c:pt idx="3">
                  <c:v>9.6246390760346495E-2</c:v>
                </c:pt>
                <c:pt idx="4">
                  <c:v>7.6997112608277183</c:v>
                </c:pt>
                <c:pt idx="5">
                  <c:v>0.38498556304138598</c:v>
                </c:pt>
                <c:pt idx="6">
                  <c:v>0.48123195380173239</c:v>
                </c:pt>
                <c:pt idx="7">
                  <c:v>0.76997112608277196</c:v>
                </c:pt>
                <c:pt idx="8">
                  <c:v>9.6246390760346495E-2</c:v>
                </c:pt>
                <c:pt idx="9">
                  <c:v>0.38498556304138598</c:v>
                </c:pt>
                <c:pt idx="10">
                  <c:v>9.6246390760346495E-2</c:v>
                </c:pt>
                <c:pt idx="11">
                  <c:v>1.1549566891241578</c:v>
                </c:pt>
                <c:pt idx="12">
                  <c:v>9.6246390760346495E-2</c:v>
                </c:pt>
                <c:pt idx="13">
                  <c:v>9.6246390760346495E-2</c:v>
                </c:pt>
                <c:pt idx="14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104775</xdr:rowOff>
    </xdr:from>
    <xdr:to>
      <xdr:col>13</xdr:col>
      <xdr:colOff>19050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838B4-EAC3-4895-900C-977E0789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20</xdr:row>
      <xdr:rowOff>133350</xdr:rowOff>
    </xdr:from>
    <xdr:to>
      <xdr:col>13</xdr:col>
      <xdr:colOff>0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ECDD5-080A-41ED-86F4-978A18B5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31</xdr:row>
      <xdr:rowOff>200024</xdr:rowOff>
    </xdr:from>
    <xdr:to>
      <xdr:col>12</xdr:col>
      <xdr:colOff>828675</xdr:colOff>
      <xdr:row>45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18FA3A-080D-4E66-8EF7-3DA6084FB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9</xdr:row>
      <xdr:rowOff>85725</xdr:rowOff>
    </xdr:from>
    <xdr:to>
      <xdr:col>19</xdr:col>
      <xdr:colOff>495300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23DCE-FA0D-43CA-AB2C-88621C19B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123824</xdr:colOff>
      <xdr:row>31</xdr:row>
      <xdr:rowOff>171450</xdr:rowOff>
    </xdr:from>
    <xdr:to>
      <xdr:col>20</xdr:col>
      <xdr:colOff>133349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18BB4-85D5-4195-B332-39776E4C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3810</xdr:rowOff>
    </xdr:from>
    <xdr:to>
      <xdr:col>22</xdr:col>
      <xdr:colOff>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14</xdr:row>
      <xdr:rowOff>3810</xdr:rowOff>
    </xdr:from>
    <xdr:to>
      <xdr:col>30</xdr:col>
      <xdr:colOff>0</xdr:colOff>
      <xdr:row>28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2522220</xdr:colOff>
      <xdr:row>29</xdr:row>
      <xdr:rowOff>3810</xdr:rowOff>
    </xdr:from>
    <xdr:to>
      <xdr:col>22</xdr:col>
      <xdr:colOff>7620</xdr:colOff>
      <xdr:row>43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29</xdr:row>
      <xdr:rowOff>3810</xdr:rowOff>
    </xdr:from>
    <xdr:to>
      <xdr:col>30</xdr:col>
      <xdr:colOff>0</xdr:colOff>
      <xdr:row>43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31" workbookViewId="0">
      <selection activeCell="N22" sqref="N22"/>
    </sheetView>
  </sheetViews>
  <sheetFormatPr defaultColWidth="9.109375" defaultRowHeight="14.4" x14ac:dyDescent="0.3"/>
  <cols>
    <col min="1" max="1" width="38.88671875" style="6" customWidth="1"/>
    <col min="2" max="2" width="16.33203125" style="6" customWidth="1"/>
    <col min="3" max="3" width="11.88671875" style="6" customWidth="1"/>
    <col min="4" max="4" width="14.44140625" style="6" customWidth="1"/>
    <col min="5" max="5" width="14.88671875" style="6" customWidth="1"/>
    <col min="6" max="6" width="15.6640625" style="6" customWidth="1"/>
    <col min="7" max="7" width="33.109375" style="6" customWidth="1"/>
    <col min="8" max="8" width="13.33203125" style="6" customWidth="1"/>
    <col min="9" max="9" width="14.44140625" style="6" customWidth="1"/>
    <col min="10" max="10" width="10.88671875" style="6" customWidth="1"/>
    <col min="11" max="11" width="9.109375" style="6"/>
    <col min="12" max="12" width="12.109375" style="6" customWidth="1"/>
    <col min="13" max="13" width="12.6640625" style="6" customWidth="1"/>
    <col min="14" max="14" width="11.44140625" style="6" customWidth="1"/>
    <col min="15" max="15" width="13.44140625" style="6" customWidth="1"/>
    <col min="16" max="16384" width="9.109375" style="6"/>
  </cols>
  <sheetData>
    <row r="1" spans="1:19" ht="27.6" x14ac:dyDescent="0.6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21.6" x14ac:dyDescent="0.45">
      <c r="A2" s="7" t="s">
        <v>0</v>
      </c>
      <c r="B2" s="24" t="s">
        <v>8</v>
      </c>
      <c r="C2" s="24"/>
      <c r="D2" s="24"/>
      <c r="E2" s="24"/>
      <c r="F2" s="7" t="s">
        <v>6</v>
      </c>
      <c r="G2" s="7" t="s">
        <v>7</v>
      </c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9.2" x14ac:dyDescent="0.45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1" t="s">
        <v>15</v>
      </c>
      <c r="K3" s="11" t="s">
        <v>17</v>
      </c>
      <c r="L3" s="11" t="s">
        <v>13</v>
      </c>
      <c r="M3" s="14" t="s">
        <v>46</v>
      </c>
      <c r="N3" s="14" t="s">
        <v>43</v>
      </c>
      <c r="O3" s="14" t="s">
        <v>48</v>
      </c>
      <c r="P3" s="1"/>
      <c r="Q3" s="1"/>
      <c r="R3" s="4"/>
      <c r="S3" s="5"/>
    </row>
    <row r="4" spans="1:19" ht="17.399999999999999" x14ac:dyDescent="0.4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">
        <f>SUM(237/F43*100)</f>
        <v>57.246376811594203</v>
      </c>
      <c r="I4" s="1">
        <f>AVERAGE(F25/F43*100)</f>
        <v>2.6570048309178742</v>
      </c>
      <c r="J4" s="1">
        <f>SUM(49/F43*100)</f>
        <v>11.835748792270531</v>
      </c>
      <c r="K4" s="1">
        <f>AVERAGE(F32/F43*100)</f>
        <v>0.24154589371980675</v>
      </c>
      <c r="L4" s="1">
        <f>AVERAGE(F33/F43*100)</f>
        <v>0.96618357487922701</v>
      </c>
      <c r="M4" s="1">
        <f>AVERAGE(F34/F43*100)</f>
        <v>0.24154589371980675</v>
      </c>
      <c r="N4" s="1">
        <f>SUM(39/F43*100)</f>
        <v>9.4202898550724647</v>
      </c>
      <c r="O4" s="1">
        <f>AVERAGE(72/F43*100)</f>
        <v>17.391304347826086</v>
      </c>
      <c r="P4" s="1"/>
      <c r="Q4" s="1"/>
      <c r="R4" s="4"/>
      <c r="S4" s="5"/>
    </row>
    <row r="5" spans="1:19" ht="17.399999999999999" x14ac:dyDescent="0.4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7.399999999999999" x14ac:dyDescent="0.4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61</v>
      </c>
      <c r="I6" s="4" t="s">
        <v>63</v>
      </c>
      <c r="J6" s="4" t="s">
        <v>62</v>
      </c>
      <c r="K6" s="4" t="s">
        <v>64</v>
      </c>
      <c r="L6" s="4" t="s">
        <v>65</v>
      </c>
      <c r="M6" s="4"/>
      <c r="N6" s="14" t="s">
        <v>61</v>
      </c>
      <c r="O6" s="4" t="s">
        <v>63</v>
      </c>
      <c r="P6" s="4" t="s">
        <v>62</v>
      </c>
      <c r="Q6" s="4" t="s">
        <v>64</v>
      </c>
      <c r="R6" s="4" t="s">
        <v>65</v>
      </c>
      <c r="S6" s="5"/>
    </row>
    <row r="7" spans="1:19" ht="17.399999999999999" x14ac:dyDescent="0.4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4">
        <v>235</v>
      </c>
      <c r="I7" s="4">
        <v>65</v>
      </c>
      <c r="J7" s="4">
        <v>3</v>
      </c>
      <c r="K7" s="4">
        <v>24</v>
      </c>
      <c r="L7" s="4">
        <v>87</v>
      </c>
      <c r="M7" s="4"/>
      <c r="N7" s="4">
        <f>SUM(235/F43*100)</f>
        <v>56.763285024154584</v>
      </c>
      <c r="O7" s="4">
        <f>SUM(65/F43*100)</f>
        <v>15.70048309178744</v>
      </c>
      <c r="P7" s="4">
        <f>SUM(3/F43*100)</f>
        <v>0.72463768115942029</v>
      </c>
      <c r="Q7" s="4">
        <f>SUM(24/F43*100)</f>
        <v>5.7971014492753623</v>
      </c>
      <c r="R7" s="4">
        <f>SUM(87/F43*100)</f>
        <v>21.014492753623188</v>
      </c>
      <c r="S7" s="5"/>
    </row>
    <row r="8" spans="1:19" ht="17.399999999999999" x14ac:dyDescent="0.4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5"/>
    </row>
    <row r="9" spans="1:19" ht="17.399999999999999" x14ac:dyDescent="0.4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spans="1:19" ht="17.399999999999999" x14ac:dyDescent="0.4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1:19" ht="17.399999999999999" x14ac:dyDescent="0.4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1:19" ht="17.399999999999999" x14ac:dyDescent="0.4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1:19" ht="17.399999999999999" x14ac:dyDescent="0.4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19" ht="17.399999999999999" x14ac:dyDescent="0.4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1:19" ht="18.600000000000001" x14ac:dyDescent="0.45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1:19" ht="18.600000000000001" x14ac:dyDescent="0.45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</row>
    <row r="17" spans="1:19" ht="18.60000000000000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</row>
    <row r="18" spans="1:19" ht="18.600000000000001" x14ac:dyDescent="0.45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</row>
    <row r="19" spans="1:19" ht="18.600000000000001" x14ac:dyDescent="0.45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</row>
    <row r="20" spans="1:19" ht="18.60000000000000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</row>
    <row r="21" spans="1:19" ht="18.600000000000001" x14ac:dyDescent="0.45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</row>
    <row r="22" spans="1:19" ht="18.600000000000001" x14ac:dyDescent="0.45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</row>
    <row r="23" spans="1:19" ht="18.60000000000000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8.600000000000001" x14ac:dyDescent="0.45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8.600000000000001" x14ac:dyDescent="0.45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6" x14ac:dyDescent="0.3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9" ht="15.6" x14ac:dyDescent="0.3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9" ht="15.6" x14ac:dyDescent="0.3">
      <c r="A28" s="10" t="s">
        <v>15</v>
      </c>
      <c r="B28" s="11">
        <v>21</v>
      </c>
      <c r="F28" s="11">
        <v>1</v>
      </c>
      <c r="G28" s="11" t="s">
        <v>16</v>
      </c>
    </row>
    <row r="29" spans="1:19" ht="15.6" x14ac:dyDescent="0.3">
      <c r="A29" s="10" t="s">
        <v>15</v>
      </c>
      <c r="B29" s="11">
        <v>23</v>
      </c>
      <c r="F29" s="11">
        <v>3</v>
      </c>
      <c r="G29" s="11" t="s">
        <v>19</v>
      </c>
    </row>
    <row r="30" spans="1:19" ht="15.6" x14ac:dyDescent="0.3">
      <c r="A30" s="10" t="s">
        <v>15</v>
      </c>
      <c r="B30" s="11">
        <v>25</v>
      </c>
      <c r="F30" s="11">
        <v>24</v>
      </c>
      <c r="G30" s="11" t="s">
        <v>20</v>
      </c>
    </row>
    <row r="31" spans="1:19" ht="15.6" x14ac:dyDescent="0.3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9" ht="15.6" x14ac:dyDescent="0.3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6" x14ac:dyDescent="0.3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8.600000000000001" x14ac:dyDescent="0.45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8.600000000000001" x14ac:dyDescent="0.45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8.600000000000001" x14ac:dyDescent="0.45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8.600000000000001" x14ac:dyDescent="0.45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8.600000000000001" x14ac:dyDescent="0.45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8.600000000000001" x14ac:dyDescent="0.45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8.600000000000001" x14ac:dyDescent="0.45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6" x14ac:dyDescent="0.3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6" x14ac:dyDescent="0.3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7.399999999999999" x14ac:dyDescent="0.45">
      <c r="A43" s="1"/>
      <c r="B43" s="5"/>
      <c r="C43" s="4"/>
      <c r="D43" s="4"/>
      <c r="E43" s="4"/>
      <c r="F43" s="1">
        <f>SUM(F4:F42)</f>
        <v>414</v>
      </c>
      <c r="G43" s="4"/>
    </row>
    <row r="44" spans="1:7" ht="15.6" x14ac:dyDescent="0.3">
      <c r="A44" s="1"/>
      <c r="C44" s="4"/>
      <c r="D44" s="4"/>
      <c r="E44" s="4"/>
      <c r="F44" s="4"/>
      <c r="G44" s="4"/>
    </row>
    <row r="45" spans="1:7" ht="15.6" x14ac:dyDescent="0.3">
      <c r="A45" s="1"/>
      <c r="C45" s="4"/>
      <c r="D45" s="4"/>
      <c r="E45" s="4"/>
      <c r="F45" s="4"/>
      <c r="G45" s="4"/>
    </row>
    <row r="46" spans="1:7" ht="15.6" x14ac:dyDescent="0.3">
      <c r="A46" s="1"/>
      <c r="C46" s="4"/>
      <c r="D46" s="4"/>
      <c r="E46" s="4"/>
      <c r="F46" s="4"/>
      <c r="G46" s="4"/>
    </row>
    <row r="47" spans="1:7" ht="15.6" x14ac:dyDescent="0.3">
      <c r="A47" s="1"/>
      <c r="C47" s="4"/>
      <c r="D47" s="4"/>
      <c r="E47" s="4"/>
      <c r="F47" s="4"/>
      <c r="G47" s="4"/>
    </row>
    <row r="48" spans="1:7" ht="15.6" x14ac:dyDescent="0.3">
      <c r="A48" s="1"/>
      <c r="C48" s="4"/>
      <c r="D48" s="4"/>
      <c r="E48" s="4"/>
      <c r="F48" s="4"/>
      <c r="G48" s="4"/>
    </row>
    <row r="49" spans="1:7" ht="15.6" x14ac:dyDescent="0.3">
      <c r="A49" s="1"/>
      <c r="C49" s="4"/>
      <c r="D49" s="4"/>
      <c r="E49" s="4"/>
      <c r="F49" s="4"/>
      <c r="G49" s="4"/>
    </row>
    <row r="50" spans="1:7" ht="15.6" x14ac:dyDescent="0.3">
      <c r="A50" s="1"/>
      <c r="C50" s="4"/>
      <c r="D50" s="4"/>
      <c r="E50" s="4"/>
      <c r="F50" s="4"/>
      <c r="G50" s="4"/>
    </row>
    <row r="51" spans="1:7" ht="15.6" x14ac:dyDescent="0.3">
      <c r="A51" s="1"/>
      <c r="C51" s="4"/>
      <c r="D51" s="4"/>
      <c r="E51" s="4"/>
      <c r="F51" s="4"/>
      <c r="G51" s="4"/>
    </row>
    <row r="52" spans="1:7" ht="15.6" x14ac:dyDescent="0.3">
      <c r="A52" s="1"/>
      <c r="C52" s="4"/>
      <c r="D52" s="4"/>
      <c r="E52" s="4"/>
      <c r="F52" s="4"/>
      <c r="G52" s="4"/>
    </row>
    <row r="53" spans="1:7" ht="15.6" x14ac:dyDescent="0.3">
      <c r="A53" s="1"/>
      <c r="C53" s="4"/>
      <c r="D53" s="4"/>
      <c r="E53" s="4"/>
      <c r="F53" s="4"/>
      <c r="G53" s="4"/>
    </row>
    <row r="54" spans="1:7" ht="15.6" x14ac:dyDescent="0.3">
      <c r="A54" s="1"/>
      <c r="C54" s="4"/>
      <c r="D54" s="4"/>
      <c r="E54" s="4"/>
      <c r="F54" s="4"/>
      <c r="G54" s="4"/>
    </row>
    <row r="55" spans="1:7" ht="15.6" x14ac:dyDescent="0.3">
      <c r="A55" s="1"/>
      <c r="C55" s="4"/>
      <c r="D55" s="4"/>
      <c r="E55" s="4"/>
      <c r="F55" s="4"/>
      <c r="G55" s="4"/>
    </row>
    <row r="56" spans="1:7" ht="15.6" x14ac:dyDescent="0.3">
      <c r="A56" s="1"/>
      <c r="C56" s="4"/>
      <c r="D56" s="4"/>
      <c r="E56" s="4"/>
      <c r="F56" s="4"/>
      <c r="G56" s="4"/>
    </row>
    <row r="57" spans="1:7" ht="15.6" x14ac:dyDescent="0.3">
      <c r="A57" s="10"/>
      <c r="C57" s="4"/>
      <c r="D57" s="4"/>
      <c r="E57" s="4"/>
      <c r="F57" s="4"/>
      <c r="G57" s="4"/>
    </row>
    <row r="58" spans="1:7" ht="15.6" x14ac:dyDescent="0.3">
      <c r="A58" s="10"/>
      <c r="C58" s="4"/>
      <c r="D58" s="4"/>
      <c r="E58" s="4"/>
      <c r="F58" s="4"/>
      <c r="G58" s="4"/>
    </row>
    <row r="59" spans="1:7" ht="15.6" x14ac:dyDescent="0.3">
      <c r="A59" s="10"/>
      <c r="C59" s="4"/>
      <c r="D59" s="4"/>
      <c r="E59" s="4"/>
      <c r="F59" s="4"/>
      <c r="G59" s="4"/>
    </row>
    <row r="60" spans="1:7" ht="15.6" x14ac:dyDescent="0.3">
      <c r="A60" s="10"/>
      <c r="C60" s="4"/>
      <c r="D60" s="4"/>
      <c r="E60" s="4"/>
      <c r="F60" s="4"/>
      <c r="G60" s="4"/>
    </row>
    <row r="61" spans="1:7" x14ac:dyDescent="0.3">
      <c r="A61" s="4"/>
      <c r="C61" s="4"/>
      <c r="D61" s="4"/>
      <c r="E61" s="4"/>
      <c r="F61" s="4"/>
      <c r="G61" s="4"/>
    </row>
    <row r="62" spans="1:7" x14ac:dyDescent="0.3">
      <c r="A62" s="4"/>
      <c r="C62" s="4"/>
      <c r="D62" s="4"/>
      <c r="E62" s="4"/>
      <c r="F62" s="4"/>
      <c r="G62" s="4"/>
    </row>
    <row r="63" spans="1:7" x14ac:dyDescent="0.3">
      <c r="A63" s="4"/>
      <c r="C63" s="4"/>
      <c r="D63" s="4"/>
      <c r="E63" s="4"/>
      <c r="F63" s="4"/>
      <c r="G63" s="4"/>
    </row>
    <row r="64" spans="1:7" x14ac:dyDescent="0.3">
      <c r="A64" s="4"/>
      <c r="C64" s="4"/>
      <c r="D64" s="4"/>
      <c r="E64" s="4"/>
      <c r="F64" s="4"/>
      <c r="G64" s="4"/>
    </row>
    <row r="65" spans="1:7" x14ac:dyDescent="0.3">
      <c r="A65" s="4"/>
      <c r="C65" s="4"/>
      <c r="D65" s="4"/>
      <c r="E65" s="4"/>
      <c r="F65" s="4"/>
      <c r="G65" s="4"/>
    </row>
    <row r="66" spans="1:7" x14ac:dyDescent="0.3">
      <c r="A66" s="4"/>
    </row>
    <row r="67" spans="1:7" x14ac:dyDescent="0.3">
      <c r="A67" s="4"/>
    </row>
  </sheetData>
  <sortState ref="A4:G42">
    <sortCondition ref="A4"/>
  </sortState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abSelected="1" topLeftCell="L1" zoomScale="80" zoomScaleNormal="80" workbookViewId="0">
      <selection activeCell="P8" sqref="P8:AB8"/>
    </sheetView>
  </sheetViews>
  <sheetFormatPr defaultRowHeight="14.4" x14ac:dyDescent="0.3"/>
  <cols>
    <col min="1" max="1" width="40.33203125" bestFit="1" customWidth="1"/>
    <col min="2" max="2" width="12.109375" bestFit="1" customWidth="1"/>
    <col min="3" max="3" width="13.33203125" bestFit="1" customWidth="1"/>
    <col min="4" max="4" width="9.88671875" bestFit="1" customWidth="1"/>
    <col min="5" max="5" width="7.88671875" bestFit="1" customWidth="1"/>
    <col min="6" max="6" width="7.44140625" bestFit="1" customWidth="1"/>
    <col min="7" max="7" width="9" bestFit="1" customWidth="1"/>
    <col min="8" max="8" width="7.33203125" bestFit="1" customWidth="1"/>
    <col min="9" max="9" width="10.88671875" bestFit="1" customWidth="1"/>
    <col min="10" max="10" width="16" bestFit="1" customWidth="1"/>
    <col min="11" max="11" width="12" bestFit="1" customWidth="1"/>
    <col min="12" max="13" width="15.33203125" bestFit="1" customWidth="1"/>
    <col min="14" max="14" width="15.6640625" bestFit="1" customWidth="1"/>
    <col min="15" max="15" width="36.88671875" bestFit="1" customWidth="1"/>
    <col min="16" max="16" width="10" bestFit="1" customWidth="1"/>
    <col min="17" max="17" width="14.109375" bestFit="1" customWidth="1"/>
    <col min="18" max="18" width="8" customWidth="1"/>
    <col min="19" max="19" width="8.88671875" bestFit="1" customWidth="1"/>
    <col min="20" max="20" width="10" bestFit="1" customWidth="1"/>
    <col min="21" max="21" width="12.33203125" bestFit="1" customWidth="1"/>
    <col min="22" max="22" width="11.109375" bestFit="1" customWidth="1"/>
    <col min="23" max="23" width="12.5546875" bestFit="1" customWidth="1"/>
    <col min="24" max="24" width="10.44140625" bestFit="1" customWidth="1"/>
    <col min="25" max="25" width="10.109375" bestFit="1" customWidth="1"/>
    <col min="26" max="26" width="12.5546875" bestFit="1" customWidth="1"/>
    <col min="27" max="27" width="10.33203125" bestFit="1" customWidth="1"/>
    <col min="28" max="28" width="8.33203125" bestFit="1" customWidth="1"/>
  </cols>
  <sheetData>
    <row r="1" spans="1:31" ht="27.6" x14ac:dyDescent="0.65">
      <c r="A1" s="2" t="s">
        <v>50</v>
      </c>
      <c r="B1" s="3"/>
      <c r="C1" s="3"/>
      <c r="D1" s="3"/>
      <c r="E1" s="3"/>
      <c r="F1" s="4"/>
      <c r="G1" s="4"/>
    </row>
    <row r="2" spans="1:31" ht="21.6" thickBot="1" x14ac:dyDescent="0.45">
      <c r="A2" s="15" t="s">
        <v>0</v>
      </c>
      <c r="B2" s="24" t="s">
        <v>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5" t="s">
        <v>6</v>
      </c>
      <c r="O2" s="15" t="s">
        <v>7</v>
      </c>
      <c r="P2" s="25" t="s">
        <v>112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31" ht="18.600000000000001" thickTop="1" x14ac:dyDescent="0.35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1" ht="15.6" x14ac:dyDescent="0.3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81</v>
      </c>
      <c r="P4" s="1">
        <f>SUM(N4:N19)</f>
        <v>150</v>
      </c>
      <c r="Q4" s="1">
        <f>SUM(N20:N27)</f>
        <v>41</v>
      </c>
      <c r="R4" s="1">
        <f>SUM(N28:N33)</f>
        <v>37</v>
      </c>
      <c r="S4" s="1">
        <f>SUM(N34:N35)</f>
        <v>8</v>
      </c>
      <c r="T4" s="1">
        <f>SUM(N37:N65)</f>
        <v>310</v>
      </c>
      <c r="U4" s="1">
        <f>SUM(N68:N72)</f>
        <v>52</v>
      </c>
      <c r="V4" s="1">
        <f>SUM(N74:N75)</f>
        <v>5</v>
      </c>
      <c r="W4" s="1">
        <f>SUM(N76:N91)</f>
        <v>379</v>
      </c>
      <c r="X4" s="1">
        <f>SUM(N73)</f>
        <v>4</v>
      </c>
      <c r="Y4" s="1">
        <f>SUM(N66:N67)</f>
        <v>42</v>
      </c>
      <c r="Z4" s="1">
        <f>SUM(N92:N93)</f>
        <v>2</v>
      </c>
      <c r="AA4" s="1">
        <f>SUM(N36)</f>
        <v>9</v>
      </c>
    </row>
    <row r="5" spans="1:31" ht="21.6" thickBot="1" x14ac:dyDescent="0.4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82</v>
      </c>
      <c r="P5" s="26" t="s">
        <v>128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31" ht="16.2" thickTop="1" x14ac:dyDescent="0.3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1" ht="15.6" x14ac:dyDescent="0.3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1">
        <f>SUM(P4/$N94*100)</f>
        <v>14.436958614051973</v>
      </c>
      <c r="Q7" s="1">
        <f t="shared" ref="Q7:AA7" si="0">SUM(Q4/$N94*100)</f>
        <v>3.9461020211742062</v>
      </c>
      <c r="R7" s="1">
        <f t="shared" si="0"/>
        <v>3.5611164581328203</v>
      </c>
      <c r="S7" s="1">
        <f t="shared" si="0"/>
        <v>0.76997112608277196</v>
      </c>
      <c r="T7" s="1">
        <f t="shared" si="0"/>
        <v>29.836381135707413</v>
      </c>
      <c r="U7" s="1">
        <f t="shared" si="0"/>
        <v>5.0048123195380168</v>
      </c>
      <c r="V7" s="1">
        <f t="shared" si="0"/>
        <v>0.48123195380173239</v>
      </c>
      <c r="W7" s="1">
        <f t="shared" si="0"/>
        <v>36.477382098171319</v>
      </c>
      <c r="X7" s="1">
        <f t="shared" si="0"/>
        <v>0.38498556304138598</v>
      </c>
      <c r="Y7" s="1">
        <f t="shared" si="0"/>
        <v>4.0423484119345519</v>
      </c>
      <c r="Z7" s="1">
        <f t="shared" si="0"/>
        <v>0.19249278152069299</v>
      </c>
      <c r="AA7" s="1">
        <f t="shared" si="0"/>
        <v>0.86621751684311832</v>
      </c>
      <c r="AB7" s="1"/>
    </row>
    <row r="8" spans="1:31" ht="21.6" thickBot="1" x14ac:dyDescent="0.4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5" t="s">
        <v>120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9"/>
    </row>
    <row r="9" spans="1:31" ht="16.2" thickTop="1" x14ac:dyDescent="0.3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1" ht="15.6" x14ac:dyDescent="0.3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83</v>
      </c>
      <c r="P10" s="1">
        <v>530</v>
      </c>
      <c r="Q10" s="1">
        <v>382</v>
      </c>
      <c r="R10" s="1">
        <v>7</v>
      </c>
      <c r="S10" s="1">
        <v>1</v>
      </c>
      <c r="T10" s="1">
        <v>80</v>
      </c>
      <c r="U10" s="1">
        <v>4</v>
      </c>
      <c r="V10" s="1">
        <v>5</v>
      </c>
      <c r="W10" s="1">
        <v>8</v>
      </c>
      <c r="X10" s="1">
        <v>1</v>
      </c>
      <c r="Y10" s="1">
        <v>4</v>
      </c>
      <c r="Z10" s="1">
        <v>1</v>
      </c>
      <c r="AA10" s="1">
        <v>12</v>
      </c>
      <c r="AB10" s="1">
        <v>1</v>
      </c>
      <c r="AC10" s="1">
        <v>1</v>
      </c>
      <c r="AD10" s="1">
        <v>2</v>
      </c>
    </row>
    <row r="11" spans="1:31" ht="21.6" thickBot="1" x14ac:dyDescent="0.4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80</v>
      </c>
      <c r="P11" s="26" t="s">
        <v>129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31" ht="16.2" thickTop="1" x14ac:dyDescent="0.3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84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1" ht="15.6" x14ac:dyDescent="0.3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87</v>
      </c>
      <c r="P13" s="1">
        <f>SUM(P10/$N94*100)</f>
        <v>51.010587102983642</v>
      </c>
      <c r="Q13" s="1">
        <f t="shared" ref="Q13:AD13" si="1">SUM(Q10/$N94*100)</f>
        <v>36.766121270452359</v>
      </c>
      <c r="R13" s="1">
        <f t="shared" si="1"/>
        <v>0.67372473532242538</v>
      </c>
      <c r="S13" s="1">
        <f t="shared" si="1"/>
        <v>9.6246390760346495E-2</v>
      </c>
      <c r="T13" s="1">
        <f t="shared" si="1"/>
        <v>7.6997112608277183</v>
      </c>
      <c r="U13" s="1">
        <f t="shared" si="1"/>
        <v>0.38498556304138598</v>
      </c>
      <c r="V13" s="1">
        <f t="shared" si="1"/>
        <v>0.48123195380173239</v>
      </c>
      <c r="W13" s="1">
        <f t="shared" si="1"/>
        <v>0.76997112608277196</v>
      </c>
      <c r="X13" s="1">
        <f t="shared" si="1"/>
        <v>9.6246390760346495E-2</v>
      </c>
      <c r="Y13" s="1">
        <f t="shared" si="1"/>
        <v>0.38498556304138598</v>
      </c>
      <c r="Z13" s="1">
        <f t="shared" si="1"/>
        <v>9.6246390760346495E-2</v>
      </c>
      <c r="AA13" s="1">
        <f t="shared" si="1"/>
        <v>1.1549566891241578</v>
      </c>
      <c r="AB13" s="1">
        <f t="shared" si="1"/>
        <v>9.6246390760346495E-2</v>
      </c>
      <c r="AC13" s="1">
        <f t="shared" si="1"/>
        <v>9.6246390760346495E-2</v>
      </c>
      <c r="AD13" s="1">
        <f t="shared" si="1"/>
        <v>0.19249278152069299</v>
      </c>
      <c r="AE13" s="1"/>
    </row>
    <row r="14" spans="1:31" ht="15.6" x14ac:dyDescent="0.3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1"/>
      <c r="Q14" s="1"/>
      <c r="R14" s="1"/>
      <c r="S14" s="1"/>
      <c r="T14" s="1"/>
      <c r="U14" s="1"/>
      <c r="V14" s="1"/>
      <c r="W14" s="1"/>
      <c r="X14" s="1"/>
    </row>
    <row r="15" spans="1:31" ht="15.6" x14ac:dyDescent="0.3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"/>
      <c r="Q15" s="1"/>
      <c r="R15" s="1"/>
      <c r="S15" s="1"/>
      <c r="T15" s="1"/>
      <c r="U15" s="1"/>
      <c r="V15" s="1"/>
      <c r="W15" s="1"/>
      <c r="X15" s="1"/>
    </row>
    <row r="16" spans="1:31" ht="15.6" x14ac:dyDescent="0.3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6" x14ac:dyDescent="0.3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6" x14ac:dyDescent="0.3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6" x14ac:dyDescent="0.3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80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6" x14ac:dyDescent="0.3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6" x14ac:dyDescent="0.3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91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6" x14ac:dyDescent="0.3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6" x14ac:dyDescent="0.3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73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6" x14ac:dyDescent="0.3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6" x14ac:dyDescent="0.3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107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6" x14ac:dyDescent="0.3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6" x14ac:dyDescent="0.3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6" x14ac:dyDescent="0.3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6" x14ac:dyDescent="0.3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6" x14ac:dyDescent="0.3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6" x14ac:dyDescent="0.3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108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6" x14ac:dyDescent="0.3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6" x14ac:dyDescent="0.3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6" x14ac:dyDescent="0.3">
      <c r="A34" s="1" t="s">
        <v>85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6" x14ac:dyDescent="0.3">
      <c r="A35" s="1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80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6" x14ac:dyDescent="0.3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103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6" x14ac:dyDescent="0.3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67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6" x14ac:dyDescent="0.3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60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6" x14ac:dyDescent="0.3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68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6" x14ac:dyDescent="0.3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69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6" x14ac:dyDescent="0.3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70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6" x14ac:dyDescent="0.3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6" x14ac:dyDescent="0.3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67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6" x14ac:dyDescent="0.3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72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6" x14ac:dyDescent="0.3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6" x14ac:dyDescent="0.3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74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6" x14ac:dyDescent="0.3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6" x14ac:dyDescent="0.3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69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6" x14ac:dyDescent="0.3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6" x14ac:dyDescent="0.3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6" x14ac:dyDescent="0.3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69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6" x14ac:dyDescent="0.3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75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6" x14ac:dyDescent="0.3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76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6" x14ac:dyDescent="0.3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6" x14ac:dyDescent="0.3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6" x14ac:dyDescent="0.3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77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6" x14ac:dyDescent="0.3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78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6" x14ac:dyDescent="0.3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79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6" x14ac:dyDescent="0.3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80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6" x14ac:dyDescent="0.3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60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6" x14ac:dyDescent="0.3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6" x14ac:dyDescent="0.3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123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6" x14ac:dyDescent="0.3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125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6" x14ac:dyDescent="0.3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124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6" x14ac:dyDescent="0.3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93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6" x14ac:dyDescent="0.3">
      <c r="A66" s="1" t="s">
        <v>97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98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6" x14ac:dyDescent="0.3">
      <c r="A67" s="1" t="s">
        <v>97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99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6" x14ac:dyDescent="0.3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88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6" x14ac:dyDescent="0.3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89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6" x14ac:dyDescent="0.3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90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6" x14ac:dyDescent="0.3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130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6" x14ac:dyDescent="0.3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132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6" x14ac:dyDescent="0.3">
      <c r="A73" s="1" t="s">
        <v>59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66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6" x14ac:dyDescent="0.3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60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6" x14ac:dyDescent="0.3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6" x14ac:dyDescent="0.3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71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6" x14ac:dyDescent="0.3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86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6" x14ac:dyDescent="0.3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94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6" x14ac:dyDescent="0.3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95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6" x14ac:dyDescent="0.3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96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6" x14ac:dyDescent="0.3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100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6" x14ac:dyDescent="0.3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6" x14ac:dyDescent="0.3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104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6" x14ac:dyDescent="0.3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105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6" x14ac:dyDescent="0.3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105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6" x14ac:dyDescent="0.3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106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6" x14ac:dyDescent="0.3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109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6" x14ac:dyDescent="0.3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110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6" x14ac:dyDescent="0.3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122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6" x14ac:dyDescent="0.3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127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6" x14ac:dyDescent="0.3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135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6" x14ac:dyDescent="0.3">
      <c r="A92" s="1" t="s">
        <v>92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93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6" x14ac:dyDescent="0.3">
      <c r="A93" s="1" t="s">
        <v>92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102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6" x14ac:dyDescent="0.3">
      <c r="A94" s="27" t="s">
        <v>136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8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6" x14ac:dyDescent="0.3">
      <c r="A95" s="27" t="s">
        <v>137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8">
        <v>89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6" x14ac:dyDescent="0.3">
      <c r="A96" s="27" t="s">
        <v>138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9">
        <f>SUM(N94/N95)</f>
        <v>11.674157303370787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6" x14ac:dyDescent="0.3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6" x14ac:dyDescent="0.3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6" x14ac:dyDescent="0.3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6" x14ac:dyDescent="0.3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6" x14ac:dyDescent="0.3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6" x14ac:dyDescent="0.3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6" x14ac:dyDescent="0.3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6" x14ac:dyDescent="0.3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6" x14ac:dyDescent="0.3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6" x14ac:dyDescent="0.3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6" x14ac:dyDescent="0.3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6" x14ac:dyDescent="0.3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6" x14ac:dyDescent="0.3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6" x14ac:dyDescent="0.3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6" x14ac:dyDescent="0.3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6" x14ac:dyDescent="0.3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6" x14ac:dyDescent="0.3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6" x14ac:dyDescent="0.3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6" x14ac:dyDescent="0.3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6" x14ac:dyDescent="0.3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6" x14ac:dyDescent="0.3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6" x14ac:dyDescent="0.3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6" x14ac:dyDescent="0.3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6" x14ac:dyDescent="0.3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6" x14ac:dyDescent="0.3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6" x14ac:dyDescent="0.3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6" x14ac:dyDescent="0.3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6" x14ac:dyDescent="0.3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6" x14ac:dyDescent="0.3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6" x14ac:dyDescent="0.3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6" x14ac:dyDescent="0.3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6" x14ac:dyDescent="0.3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6" x14ac:dyDescent="0.3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6" x14ac:dyDescent="0.3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6" x14ac:dyDescent="0.3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6" x14ac:dyDescent="0.3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6" x14ac:dyDescent="0.3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6" x14ac:dyDescent="0.3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6" x14ac:dyDescent="0.3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6" x14ac:dyDescent="0.3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6" x14ac:dyDescent="0.3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6" x14ac:dyDescent="0.3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6" x14ac:dyDescent="0.3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6" x14ac:dyDescent="0.3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6" x14ac:dyDescent="0.3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6" x14ac:dyDescent="0.3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6" x14ac:dyDescent="0.3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6" x14ac:dyDescent="0.3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6" x14ac:dyDescent="0.3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6" x14ac:dyDescent="0.3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6" x14ac:dyDescent="0.3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6" x14ac:dyDescent="0.3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6" x14ac:dyDescent="0.3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6" x14ac:dyDescent="0.3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6" x14ac:dyDescent="0.3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6" x14ac:dyDescent="0.3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6" x14ac:dyDescent="0.3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6" x14ac:dyDescent="0.3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6" x14ac:dyDescent="0.3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6" x14ac:dyDescent="0.3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6" x14ac:dyDescent="0.3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6" x14ac:dyDescent="0.3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6" x14ac:dyDescent="0.3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6" x14ac:dyDescent="0.3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6" x14ac:dyDescent="0.3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6" x14ac:dyDescent="0.3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6" x14ac:dyDescent="0.3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6" x14ac:dyDescent="0.3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6" x14ac:dyDescent="0.3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6" x14ac:dyDescent="0.3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6" x14ac:dyDescent="0.3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6" x14ac:dyDescent="0.3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6" x14ac:dyDescent="0.3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6" x14ac:dyDescent="0.3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6" x14ac:dyDescent="0.3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6" x14ac:dyDescent="0.3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6" x14ac:dyDescent="0.3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6" x14ac:dyDescent="0.3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6" x14ac:dyDescent="0.3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6" x14ac:dyDescent="0.3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6" x14ac:dyDescent="0.3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6" x14ac:dyDescent="0.3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6" x14ac:dyDescent="0.3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6" x14ac:dyDescent="0.3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6" x14ac:dyDescent="0.3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6" x14ac:dyDescent="0.3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6" x14ac:dyDescent="0.3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6" x14ac:dyDescent="0.3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6" x14ac:dyDescent="0.3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6" x14ac:dyDescent="0.3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6" x14ac:dyDescent="0.3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6" x14ac:dyDescent="0.3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6" x14ac:dyDescent="0.3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6" x14ac:dyDescent="0.3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6" x14ac:dyDescent="0.3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6" x14ac:dyDescent="0.3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6" x14ac:dyDescent="0.3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6" x14ac:dyDescent="0.3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6" x14ac:dyDescent="0.3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6" x14ac:dyDescent="0.3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6" x14ac:dyDescent="0.3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6" x14ac:dyDescent="0.3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6" x14ac:dyDescent="0.3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6" x14ac:dyDescent="0.3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6" x14ac:dyDescent="0.3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6" x14ac:dyDescent="0.3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6" x14ac:dyDescent="0.3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6" x14ac:dyDescent="0.3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6" x14ac:dyDescent="0.3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6" x14ac:dyDescent="0.3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6" x14ac:dyDescent="0.3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6" x14ac:dyDescent="0.3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6" x14ac:dyDescent="0.3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6" x14ac:dyDescent="0.3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6" x14ac:dyDescent="0.3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6" x14ac:dyDescent="0.3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6" x14ac:dyDescent="0.3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6" x14ac:dyDescent="0.3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6" x14ac:dyDescent="0.3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6" x14ac:dyDescent="0.3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6" x14ac:dyDescent="0.3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6" x14ac:dyDescent="0.3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6" x14ac:dyDescent="0.3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6" x14ac:dyDescent="0.3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6" x14ac:dyDescent="0.3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6" x14ac:dyDescent="0.3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6" x14ac:dyDescent="0.3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6" x14ac:dyDescent="0.3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6" x14ac:dyDescent="0.3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6" x14ac:dyDescent="0.3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6" x14ac:dyDescent="0.3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6" x14ac:dyDescent="0.3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6" x14ac:dyDescent="0.3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6" x14ac:dyDescent="0.3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6" x14ac:dyDescent="0.3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6" x14ac:dyDescent="0.3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6" x14ac:dyDescent="0.3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6" x14ac:dyDescent="0.3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6" x14ac:dyDescent="0.3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3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3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3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3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P3:AA3">
    <sortCondition ref="P3"/>
  </sortState>
  <mergeCells count="5">
    <mergeCell ref="P8:AB8"/>
    <mergeCell ref="P11:AB11"/>
    <mergeCell ref="B2:M2"/>
    <mergeCell ref="P2:AA2"/>
    <mergeCell ref="P5:AA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workbookViewId="0">
      <selection activeCell="A4" sqref="A4"/>
    </sheetView>
  </sheetViews>
  <sheetFormatPr defaultRowHeight="14.4" x14ac:dyDescent="0.3"/>
  <cols>
    <col min="1" max="1" width="40.33203125" bestFit="1" customWidth="1"/>
    <col min="2" max="2" width="12.109375" bestFit="1" customWidth="1"/>
    <col min="3" max="3" width="13.33203125" bestFit="1" customWidth="1"/>
    <col min="4" max="4" width="9.88671875" bestFit="1" customWidth="1"/>
    <col min="5" max="5" width="7.88671875" bestFit="1" customWidth="1"/>
    <col min="6" max="6" width="7.44140625" bestFit="1" customWidth="1"/>
    <col min="7" max="7" width="9" bestFit="1" customWidth="1"/>
    <col min="8" max="8" width="7.33203125" bestFit="1" customWidth="1"/>
    <col min="9" max="9" width="10.88671875" bestFit="1" customWidth="1"/>
    <col min="10" max="10" width="16" bestFit="1" customWidth="1"/>
    <col min="11" max="11" width="12" bestFit="1" customWidth="1"/>
    <col min="12" max="13" width="15.33203125" bestFit="1" customWidth="1"/>
    <col min="14" max="14" width="13.88671875" bestFit="1" customWidth="1"/>
    <col min="15" max="15" width="19.33203125" bestFit="1" customWidth="1"/>
    <col min="16" max="16" width="10" bestFit="1" customWidth="1"/>
    <col min="17" max="17" width="14.109375" bestFit="1" customWidth="1"/>
    <col min="18" max="18" width="7.88671875" bestFit="1" customWidth="1"/>
    <col min="19" max="19" width="8.88671875" bestFit="1" customWidth="1"/>
    <col min="20" max="20" width="10" bestFit="1" customWidth="1"/>
    <col min="21" max="21" width="12.33203125" bestFit="1" customWidth="1"/>
    <col min="22" max="22" width="11.109375" bestFit="1" customWidth="1"/>
    <col min="23" max="23" width="12.5546875" bestFit="1" customWidth="1"/>
    <col min="24" max="24" width="10.44140625" bestFit="1" customWidth="1"/>
    <col min="25" max="25" width="10.109375" bestFit="1" customWidth="1"/>
    <col min="26" max="26" width="12.5546875" bestFit="1" customWidth="1"/>
    <col min="27" max="27" width="10.33203125" bestFit="1" customWidth="1"/>
    <col min="28" max="28" width="8.33203125" bestFit="1" customWidth="1"/>
    <col min="30" max="30" width="6.44140625" bestFit="1" customWidth="1"/>
  </cols>
  <sheetData>
    <row r="1" spans="1:30" ht="27.6" x14ac:dyDescent="0.65">
      <c r="A1" s="2" t="s">
        <v>134</v>
      </c>
      <c r="B1" s="3"/>
      <c r="C1" s="3"/>
      <c r="D1" s="3"/>
      <c r="E1" s="3"/>
      <c r="F1" s="4"/>
      <c r="G1" s="4"/>
    </row>
    <row r="2" spans="1:30" ht="21.6" thickBot="1" x14ac:dyDescent="0.45">
      <c r="A2" s="23" t="s">
        <v>0</v>
      </c>
      <c r="B2" s="24" t="s">
        <v>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3" t="s">
        <v>6</v>
      </c>
      <c r="O2" s="23" t="s">
        <v>7</v>
      </c>
      <c r="P2" s="25" t="s">
        <v>112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30" ht="18.600000000000001" thickTop="1" x14ac:dyDescent="0.35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.6" thickBo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26" t="s">
        <v>128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30" ht="16.2" thickTop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.6" thickBo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5" t="s">
        <v>120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9"/>
    </row>
    <row r="9" spans="1:30" ht="16.2" thickTop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.6" thickBot="1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6" t="s">
        <v>129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30" ht="16.2" thickTop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Fitzgerald</cp:lastModifiedBy>
  <dcterms:created xsi:type="dcterms:W3CDTF">2017-09-19T04:52:15Z</dcterms:created>
  <dcterms:modified xsi:type="dcterms:W3CDTF">2019-01-04T20:00:08Z</dcterms:modified>
</cp:coreProperties>
</file>