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DA5B2863-4021-4B82-B551-56CEFF21C5B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5" l="1"/>
  <c r="M88" i="5"/>
  <c r="N87" i="5"/>
  <c r="L88" i="5" l="1"/>
  <c r="K88" i="5" l="1"/>
  <c r="Q16" i="2" l="1"/>
  <c r="N88" i="5" l="1"/>
  <c r="J88" i="5" l="1"/>
  <c r="I88" i="5" l="1"/>
  <c r="H88" i="5" l="1"/>
  <c r="B88" i="5" l="1"/>
  <c r="D93" i="5"/>
  <c r="D94" i="5"/>
  <c r="C93" i="5"/>
  <c r="B93" i="5"/>
  <c r="G88" i="5" l="1"/>
  <c r="C94" i="5" s="1"/>
  <c r="F88" i="5" l="1"/>
  <c r="E88" i="5" l="1"/>
  <c r="D88" i="5" l="1"/>
  <c r="B94" i="5" s="1"/>
  <c r="C88" i="5" l="1"/>
  <c r="E94" i="5" l="1"/>
  <c r="F94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90" i="5" s="1"/>
  <c r="J16" i="1"/>
  <c r="I16" i="1"/>
  <c r="H16" i="1"/>
  <c r="V16" i="2"/>
  <c r="G15" i="4" s="1"/>
  <c r="H90" i="5" s="1"/>
  <c r="AA16" i="2"/>
  <c r="Z16" i="2"/>
  <c r="Y16" i="2"/>
  <c r="X16" i="2"/>
  <c r="W16" i="2"/>
  <c r="H15" i="4" s="1"/>
  <c r="I90" i="5" s="1"/>
  <c r="U16" i="2"/>
  <c r="F15" i="4" s="1"/>
  <c r="G90" i="5" s="1"/>
  <c r="T16" i="2"/>
  <c r="E15" i="4" s="1"/>
  <c r="F90" i="5" s="1"/>
  <c r="S16" i="2"/>
  <c r="D15" i="4" s="1"/>
  <c r="E90" i="5" s="1"/>
  <c r="R16" i="2"/>
  <c r="C15" i="4" s="1"/>
  <c r="D90" i="5" s="1"/>
  <c r="B15" i="4"/>
  <c r="C90" i="5" s="1"/>
  <c r="P16" i="2"/>
  <c r="A15" i="4" s="1"/>
  <c r="B90" i="5" s="1"/>
  <c r="I15" i="4" l="1"/>
  <c r="J90" i="5" s="1"/>
  <c r="K15" i="4"/>
  <c r="L90" i="5" s="1"/>
  <c r="J15" i="4"/>
  <c r="K90" i="5" s="1"/>
  <c r="R22" i="2"/>
  <c r="S22" i="2"/>
  <c r="H22" i="1"/>
  <c r="C21" i="4" s="1"/>
  <c r="I22" i="1"/>
  <c r="D21" i="4" s="1"/>
  <c r="E93" i="5" s="1"/>
  <c r="F93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91" i="5" l="1"/>
  <c r="N90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<sst xmlns="http://schemas.openxmlformats.org/spreadsheetml/2006/main" count="1103" uniqueCount="250">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</sst>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abSelected="1" topLeftCell="A76" workbookViewId="0">
      <selection activeCell="A95" sqref="A9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209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28</v>
      </c>
      <c r="L82" s="14"/>
      <c r="M82" s="14"/>
      <c r="N82" s="14">
        <v>16</v>
      </c>
      <c r="O82" s="14" t="s">
        <v>28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209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30</v>
      </c>
      <c r="L83" s="14"/>
      <c r="M83" s="14"/>
      <c r="N83" s="14">
        <v>1</v>
      </c>
      <c r="O83" s="14" t="s">
        <v>18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3</v>
      </c>
      <c r="M84" s="14"/>
      <c r="N84" s="14">
        <v>88</v>
      </c>
      <c r="O84" s="14" t="s">
        <v>248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46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17</v>
      </c>
      <c r="M85" s="14"/>
      <c r="N85" s="14">
        <v>4</v>
      </c>
      <c r="O85" s="14" t="s">
        <v>70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58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>
        <v>30</v>
      </c>
      <c r="N86" s="14">
        <v>9</v>
      </c>
      <c r="O86" s="14" t="s">
        <v>249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18" t="s">
        <v>195</v>
      </c>
      <c r="B88" s="36">
        <f>SUM(N4:N7)</f>
        <v>41</v>
      </c>
      <c r="C88" s="36">
        <f>SUM(N8:N16)</f>
        <v>176</v>
      </c>
      <c r="D88" s="36">
        <f>SUM(N17:N28)</f>
        <v>175</v>
      </c>
      <c r="E88" s="36">
        <f>SUM(N29:N38)</f>
        <v>25</v>
      </c>
      <c r="F88" s="36">
        <f>SUM(N39:N42)</f>
        <v>51</v>
      </c>
      <c r="G88" s="36">
        <f>SUM(N43:N49)</f>
        <v>175</v>
      </c>
      <c r="H88" s="36">
        <f>SUM(N50:N55)</f>
        <v>304</v>
      </c>
      <c r="I88" s="36">
        <f>SUM(N56:N59)</f>
        <v>285</v>
      </c>
      <c r="J88" s="36">
        <f>SUM(N60:N72)</f>
        <v>349</v>
      </c>
      <c r="K88" s="36">
        <f>SUM(N73:N83)</f>
        <v>334</v>
      </c>
      <c r="L88" s="36">
        <f>SUM(N84:N85)</f>
        <v>92</v>
      </c>
      <c r="M88" s="36">
        <f>SUM(N86)</f>
        <v>9</v>
      </c>
      <c r="N88" s="20">
        <f>SUM(N89*12)</f>
        <v>2016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18" t="s">
        <v>196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AVERAGE(B88:M88)</f>
        <v>168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 t="s">
        <v>194</v>
      </c>
      <c r="B90" s="35">
        <f>SUM('Overall Stats'!A15/2)</f>
        <v>53.5</v>
      </c>
      <c r="C90" s="35">
        <f>SUM('Overall Stats'!B15/2)</f>
        <v>86.5</v>
      </c>
      <c r="D90" s="35">
        <f>SUM('Overall Stats'!C15/2)</f>
        <v>126</v>
      </c>
      <c r="E90" s="35">
        <f>SUM('Overall Stats'!D15/2)</f>
        <v>78.5</v>
      </c>
      <c r="F90" s="35">
        <f>SUM('Overall Stats'!E15/2)</f>
        <v>97.5</v>
      </c>
      <c r="G90" s="35">
        <f>SUM('Overall Stats'!F15/2)</f>
        <v>127</v>
      </c>
      <c r="H90" s="35">
        <f>SUM('Overall Stats'!G15/2)</f>
        <v>159</v>
      </c>
      <c r="I90" s="35">
        <f>SUM('Overall Stats'!H15/2)</f>
        <v>55.5</v>
      </c>
      <c r="J90" s="35">
        <f>SUM('Overall Stats'!I15/3)</f>
        <v>87.333333333333329</v>
      </c>
      <c r="K90" s="35">
        <f>SUM('Overall Stats'!J15/3)</f>
        <v>252</v>
      </c>
      <c r="L90" s="35">
        <f>SUM('Overall Stats'!K15/3)</f>
        <v>128</v>
      </c>
      <c r="M90" s="35">
        <f>SUM('Overall Stats'!L15/3)</f>
        <v>22.666666666666668</v>
      </c>
      <c r="N90" s="20">
        <f>SUM(N91*12)</f>
        <v>1273.5000000000002</v>
      </c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 t="s">
        <v>197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>
        <f>AVERAGE(B90:M90)</f>
        <v>106.12500000000001</v>
      </c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 t="s">
        <v>222</v>
      </c>
      <c r="B92" s="19" t="s">
        <v>225</v>
      </c>
      <c r="C92" s="19" t="s">
        <v>223</v>
      </c>
      <c r="D92" s="19" t="s">
        <v>226</v>
      </c>
      <c r="E92" s="19" t="s">
        <v>224</v>
      </c>
      <c r="F92" s="19" t="s">
        <v>135</v>
      </c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 t="s">
        <v>220</v>
      </c>
      <c r="B93" s="35">
        <f>SUM('Overall Stats'!A21/2)</f>
        <v>302</v>
      </c>
      <c r="C93" s="35">
        <f>SUM('Overall Stats'!B21/2)</f>
        <v>341.5</v>
      </c>
      <c r="D93" s="35">
        <f>SUM('Overall Stats'!C21/3)</f>
        <v>467.33333333333331</v>
      </c>
      <c r="E93" s="35">
        <f>SUM('Overall Stats'!D21/2)</f>
        <v>174</v>
      </c>
      <c r="F93" s="35">
        <f>SUM(B93:E93)</f>
        <v>1284.8333333333333</v>
      </c>
      <c r="G93" s="37"/>
      <c r="O93" s="14"/>
      <c r="AB93" s="30"/>
      <c r="AC93" s="30"/>
      <c r="AD93" s="30"/>
    </row>
    <row r="94" spans="1:30" ht="20.25" x14ac:dyDescent="0.3">
      <c r="A94" s="18" t="s">
        <v>221</v>
      </c>
      <c r="B94" s="36">
        <f>SUM(D88:F88)</f>
        <v>251</v>
      </c>
      <c r="C94" s="36">
        <f>SUM(G88:I88)</f>
        <v>764</v>
      </c>
      <c r="D94" s="36">
        <f>SUM(J88:L88)</f>
        <v>775</v>
      </c>
      <c r="E94" s="36">
        <f>SUM(B88:C88,M88)</f>
        <v>226</v>
      </c>
      <c r="F94" s="36">
        <f>SUM(B94:E94)</f>
        <v>2016</v>
      </c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94">
    <cfRule type="cellIs" dxfId="11" priority="10" operator="lessThan">
      <formula>$B$93</formula>
    </cfRule>
    <cfRule type="cellIs" dxfId="10" priority="11" operator="greaterThan">
      <formula>$B$93</formula>
    </cfRule>
    <cfRule type="cellIs" dxfId="9" priority="12" operator="greaterThan">
      <formula>$B$93</formula>
    </cfRule>
    <cfRule type="cellIs" dxfId="8" priority="13" operator="greaterThan">
      <formula>$B$93</formula>
    </cfRule>
  </conditionalFormatting>
  <conditionalFormatting sqref="C94">
    <cfRule type="cellIs" dxfId="7" priority="8" operator="lessThan">
      <formula>$C$93</formula>
    </cfRule>
    <cfRule type="cellIs" dxfId="6" priority="9" operator="greaterThan">
      <formula>$C$93</formula>
    </cfRule>
  </conditionalFormatting>
  <conditionalFormatting sqref="D94">
    <cfRule type="cellIs" dxfId="5" priority="6" operator="lessThan">
      <formula>$D$93</formula>
    </cfRule>
    <cfRule type="cellIs" dxfId="4" priority="7" operator="greaterThan">
      <formula>$D$93</formula>
    </cfRule>
  </conditionalFormatting>
  <conditionalFormatting sqref="E94">
    <cfRule type="cellIs" dxfId="3" priority="4" operator="lessThan">
      <formula>$E$93</formula>
    </cfRule>
    <cfRule type="cellIs" dxfId="2" priority="5" operator="greaterThan">
      <formula>$E$93</formula>
    </cfRule>
  </conditionalFormatting>
  <conditionalFormatting sqref="F94">
    <cfRule type="cellIs" dxfId="1" priority="2" operator="lessThan">
      <formula>$F$93</formula>
    </cfRule>
    <cfRule type="cellIs" dxfId="0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2020-12-30T22:24:26Z</dcterms:modified>
</cp:coreProperties>
</file>