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0E00D485-2168-49F5-81AF-A71D2D1D584A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F3" i="3"/>
  <c r="E3" i="3"/>
  <c r="J7" i="6"/>
  <c r="I7" i="6"/>
  <c r="G12" i="6"/>
  <c r="G10" i="6"/>
  <c r="D3" i="3"/>
  <c r="A3" i="3" l="1"/>
  <c r="F16" i="5"/>
  <c r="F14" i="5"/>
  <c r="K7" i="5" s="1"/>
  <c r="I7" i="5" l="1"/>
  <c r="J7" i="5"/>
  <c r="H7" i="5"/>
  <c r="H7" i="4"/>
  <c r="E18" i="4"/>
  <c r="E16" i="4"/>
  <c r="G7" i="4" s="1"/>
  <c r="I7" i="4" l="1"/>
  <c r="B3" i="3"/>
  <c r="C3" i="3"/>
  <c r="D27" i="2"/>
  <c r="D25" i="2"/>
  <c r="I7" i="2" s="1"/>
  <c r="G7" i="2" l="1"/>
  <c r="F7" i="2"/>
  <c r="H7" i="2"/>
  <c r="G20" i="1" l="1"/>
  <c r="D6" i="3" l="1"/>
  <c r="F6" i="3"/>
  <c r="E6" i="3"/>
  <c r="C6" i="3"/>
  <c r="B6" i="3"/>
  <c r="G22" i="1"/>
  <c r="L7" i="1"/>
  <c r="J7" i="1"/>
  <c r="I7" i="1"/>
  <c r="K7" i="1"/>
  <c r="A6" i="3" l="1"/>
  <c r="B10" i="3"/>
</calcChain>
</file>

<file path=xl/sharedStrings.xml><?xml version="1.0" encoding="utf-8"?>
<sst xmlns="http://schemas.openxmlformats.org/spreadsheetml/2006/main" count="261" uniqueCount="71">
  <si>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</si>
  <si>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</si>
  <si>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</si>
  <si>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</si>
  <si>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</si>
  <si>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</si>
  <si>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</si>
  <si>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</si>
  <si>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</si>
  <si>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</si>
  <si>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</si>
  <si>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</si>
  <si>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</si>
  <si>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</si>
  <si>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</si>
  <si>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</si>
  <si>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</si>
  <si>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</si>
  <si>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</si>
  <si>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</si>
  <si>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</si>
  <si>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</si>
  <si>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</si>
  <si>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</si>
  <si>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</si>
  <si>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</si>
  <si>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</si>
  <si>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</si>
  <si>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</si>
  <si>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</si>
  <si>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</si>
  <si>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</si>
  <si>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</si>
  <si>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</si>
  <si>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</si>
  <si>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</si>
  <si>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</si>
  <si>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</si>
  <si>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</si>
  <si>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</si>
  <si>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</si>
  <si>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</si>
  <si>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</si>
  <si>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</si>
  <si>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</si>
  <si>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</si>
  <si>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</si>
  <si>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</si>
  <si>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</si>
  <si>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</si>
  <si>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</si>
  <si>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</si>
  <si>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</si>
  <si>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</si>
  <si>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</si>
  <si>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</si>
  <si>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</si>
  <si>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</si>
  <si>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</si>
  <si>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</si>
  <si>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</si>
  <si>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</si>
  <si>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</si>
  <si>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</si>
  <si>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</si>
  <si>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</si>
  <si>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</si>
  <si>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</si>
  <si>
    <t>Fishing Report 2021</t>
  </si>
  <si>
    <t xml:space="preserve">June </t>
  </si>
  <si>
    <t>5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</si>
</sst>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606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E7-4FD1-BED4-121935FD916B}"/>
              </c:ext>
            </c:extLst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7.3381294964028774</c:v>
                </c:pt>
                <c:pt idx="1">
                  <c:v>0.14388489208633093</c:v>
                </c:pt>
                <c:pt idx="2">
                  <c:v>4.028776978417266</c:v>
                </c:pt>
                <c:pt idx="3">
                  <c:v>0.28776978417266186</c:v>
                </c:pt>
                <c:pt idx="4">
                  <c:v>87.194244604316552</c:v>
                </c:pt>
                <c:pt idx="5">
                  <c:v>1.0071942446043165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32" t="s">
        <v>30</v>
      </c>
      <c r="C2" s="32"/>
      <c r="D2" s="11" t="s">
        <v>1</v>
      </c>
      <c r="E2" s="11" t="s">
        <v>2</v>
      </c>
      <c r="F2" s="33" t="s">
        <v>24</v>
      </c>
      <c r="G2" s="33"/>
      <c r="H2" s="33"/>
      <c r="I2" s="33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4" t="s">
        <v>29</v>
      </c>
      <c r="G5" s="34"/>
      <c r="H5" s="34"/>
      <c r="I5" s="34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32"/>
      <c r="C2" s="32"/>
      <c r="D2" s="32"/>
      <c r="E2" s="32"/>
      <c r="F2" s="32"/>
      <c r="G2" s="4" t="s">
        <v>1</v>
      </c>
      <c r="H2" s="4" t="s">
        <v>2</v>
      </c>
      <c r="I2" s="35" t="s">
        <v>24</v>
      </c>
      <c r="J2" s="35"/>
      <c r="K2" s="35"/>
      <c r="L2" s="35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4" t="s">
        <v>29</v>
      </c>
      <c r="J5" s="34"/>
      <c r="K5" s="34"/>
      <c r="L5" s="34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32" t="s">
        <v>30</v>
      </c>
      <c r="C2" s="32"/>
      <c r="D2" s="32"/>
      <c r="E2" s="21" t="s">
        <v>1</v>
      </c>
      <c r="F2" s="21" t="s">
        <v>2</v>
      </c>
      <c r="G2" s="35" t="s">
        <v>24</v>
      </c>
      <c r="H2" s="35"/>
      <c r="I2" s="35"/>
      <c r="J2" s="35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4" t="s">
        <v>29</v>
      </c>
      <c r="H5" s="34"/>
      <c r="I5" s="34"/>
      <c r="J5" s="34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topLeftCell="B1" workbookViewId="0">
      <selection activeCell="H2" sqref="H2:K7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32" t="s">
        <v>30</v>
      </c>
      <c r="C2" s="32"/>
      <c r="D2" s="32"/>
      <c r="E2" s="32"/>
      <c r="F2" s="25" t="s">
        <v>1</v>
      </c>
      <c r="G2" s="25" t="s">
        <v>2</v>
      </c>
      <c r="H2" s="35" t="s">
        <v>24</v>
      </c>
      <c r="I2" s="35"/>
      <c r="J2" s="35"/>
      <c r="K2" s="35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4" t="s">
        <v>29</v>
      </c>
      <c r="I5" s="34"/>
      <c r="J5" s="34"/>
      <c r="K5" s="34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3D64-C970-47CC-97D6-17B8C8724F01}">
  <dimension ref="A1:L13"/>
  <sheetViews>
    <sheetView workbookViewId="0">
      <selection activeCell="I8" sqref="I8"/>
    </sheetView>
  </sheetViews>
  <sheetFormatPr defaultRowHeight="15" x14ac:dyDescent="0.25"/>
  <cols>
    <col min="1" max="1" width="40.28515625" bestFit="1" customWidth="1"/>
    <col min="2" max="2" width="7.85546875" bestFit="1" customWidth="1"/>
    <col min="3" max="3" width="7.42578125" bestFit="1" customWidth="1"/>
    <col min="4" max="4" width="9" bestFit="1" customWidth="1"/>
    <col min="5" max="5" width="16" bestFit="1" customWidth="1"/>
    <col min="6" max="6" width="12" bestFit="1" customWidth="1"/>
    <col min="7" max="7" width="13.85546875" bestFit="1" customWidth="1"/>
    <col min="8" max="8" width="20.5703125" bestFit="1" customWidth="1"/>
    <col min="9" max="9" width="10" bestFit="1" customWidth="1"/>
    <col min="10" max="10" width="8.85546875" bestFit="1" customWidth="1"/>
  </cols>
  <sheetData>
    <row r="1" spans="1:12" ht="27" x14ac:dyDescent="0.5">
      <c r="A1" s="1" t="s">
        <v>68</v>
      </c>
      <c r="B1" s="2"/>
      <c r="C1" s="3"/>
      <c r="D1" s="3"/>
      <c r="G1" s="36"/>
    </row>
    <row r="2" spans="1:12" ht="21" thickBot="1" x14ac:dyDescent="0.35">
      <c r="A2" s="28" t="s">
        <v>0</v>
      </c>
      <c r="B2" s="32" t="s">
        <v>30</v>
      </c>
      <c r="C2" s="32"/>
      <c r="D2" s="32"/>
      <c r="E2" s="32"/>
      <c r="F2" s="32"/>
      <c r="G2" s="28" t="s">
        <v>1</v>
      </c>
      <c r="H2" s="28" t="s">
        <v>2</v>
      </c>
      <c r="I2" s="35" t="s">
        <v>24</v>
      </c>
      <c r="J2" s="35"/>
      <c r="K2" s="35"/>
      <c r="L2" s="35"/>
    </row>
    <row r="3" spans="1:12" ht="19.5" thickTop="1" x14ac:dyDescent="0.3">
      <c r="A3" s="5"/>
      <c r="B3" s="6" t="s">
        <v>4</v>
      </c>
      <c r="C3" s="6" t="s">
        <v>5</v>
      </c>
      <c r="D3" s="6" t="s">
        <v>69</v>
      </c>
      <c r="E3" s="6" t="s">
        <v>6</v>
      </c>
      <c r="F3" s="6" t="s">
        <v>7</v>
      </c>
      <c r="G3" s="37"/>
      <c r="H3" s="5"/>
      <c r="I3" s="8" t="s">
        <v>25</v>
      </c>
      <c r="J3" s="8" t="s">
        <v>48</v>
      </c>
    </row>
    <row r="4" spans="1:12" ht="15.75" x14ac:dyDescent="0.25">
      <c r="A4" s="7" t="s">
        <v>8</v>
      </c>
      <c r="B4" s="8">
        <v>2</v>
      </c>
      <c r="C4" s="7"/>
      <c r="D4" s="7"/>
      <c r="E4" s="7"/>
      <c r="F4" s="7"/>
      <c r="G4" s="8">
        <v>5</v>
      </c>
      <c r="H4" s="8" t="s">
        <v>12</v>
      </c>
      <c r="I4" s="8">
        <v>36</v>
      </c>
      <c r="J4" s="8">
        <v>1</v>
      </c>
    </row>
    <row r="5" spans="1:12" ht="21" thickBot="1" x14ac:dyDescent="0.35">
      <c r="A5" s="7" t="s">
        <v>8</v>
      </c>
      <c r="B5" s="8"/>
      <c r="C5" s="8"/>
      <c r="D5" s="8"/>
      <c r="E5" s="8">
        <v>13</v>
      </c>
      <c r="F5" s="8"/>
      <c r="G5" s="8">
        <v>2</v>
      </c>
      <c r="H5" s="8" t="s">
        <v>47</v>
      </c>
      <c r="I5" s="34" t="s">
        <v>29</v>
      </c>
      <c r="J5" s="34"/>
      <c r="K5" s="34"/>
      <c r="L5" s="34"/>
    </row>
    <row r="6" spans="1:12" ht="16.5" thickTop="1" x14ac:dyDescent="0.25">
      <c r="A6" s="7" t="s">
        <v>8</v>
      </c>
      <c r="B6" s="8"/>
      <c r="C6" s="8"/>
      <c r="D6" s="8"/>
      <c r="E6" s="8">
        <v>23</v>
      </c>
      <c r="F6" s="8"/>
      <c r="G6" s="8">
        <v>6</v>
      </c>
      <c r="H6" s="8" t="s">
        <v>70</v>
      </c>
      <c r="I6" s="8" t="s">
        <v>25</v>
      </c>
      <c r="J6" s="8" t="s">
        <v>48</v>
      </c>
    </row>
    <row r="7" spans="1:12" ht="15.75" x14ac:dyDescent="0.25">
      <c r="A7" s="7" t="s">
        <v>8</v>
      </c>
      <c r="B7" s="8"/>
      <c r="C7" s="8"/>
      <c r="D7" s="8"/>
      <c r="E7" s="8">
        <v>30</v>
      </c>
      <c r="F7" s="8"/>
      <c r="G7" s="8">
        <v>5</v>
      </c>
      <c r="H7" s="8" t="s">
        <v>12</v>
      </c>
      <c r="I7" s="18">
        <f>SUM(I4/$G$10*100)</f>
        <v>97.297297297297305</v>
      </c>
      <c r="J7" s="18">
        <f>SUM(J4/$G$10*100)</f>
        <v>2.7027027027027026</v>
      </c>
    </row>
    <row r="8" spans="1:12" ht="15.75" x14ac:dyDescent="0.25">
      <c r="A8" s="7" t="s">
        <v>8</v>
      </c>
      <c r="B8" s="8"/>
      <c r="C8" s="8"/>
      <c r="D8" s="8"/>
      <c r="E8" s="8"/>
      <c r="F8" s="8">
        <v>4</v>
      </c>
      <c r="G8" s="8">
        <v>10</v>
      </c>
      <c r="H8" s="8" t="s">
        <v>53</v>
      </c>
    </row>
    <row r="9" spans="1:12" ht="15.75" x14ac:dyDescent="0.25">
      <c r="A9" s="7" t="s">
        <v>8</v>
      </c>
      <c r="B9" s="8"/>
      <c r="C9" s="8"/>
      <c r="D9" s="8"/>
      <c r="E9" s="8"/>
      <c r="F9" s="8">
        <v>21</v>
      </c>
      <c r="G9" s="8">
        <v>9</v>
      </c>
      <c r="H9" s="8" t="s">
        <v>39</v>
      </c>
    </row>
    <row r="10" spans="1:12" ht="15.75" x14ac:dyDescent="0.25">
      <c r="A10" s="16" t="s">
        <v>21</v>
      </c>
      <c r="G10" s="10">
        <f>SUM(G4:G9)</f>
        <v>37</v>
      </c>
    </row>
    <row r="11" spans="1:12" ht="15.75" x14ac:dyDescent="0.25">
      <c r="A11" s="16" t="s">
        <v>22</v>
      </c>
      <c r="G11" s="12">
        <v>6</v>
      </c>
    </row>
    <row r="12" spans="1:12" ht="15.75" x14ac:dyDescent="0.25">
      <c r="A12" s="16" t="s">
        <v>23</v>
      </c>
      <c r="G12" s="12">
        <f>AVERAGE(G4:G9)</f>
        <v>6.166666666666667</v>
      </c>
    </row>
    <row r="13" spans="1:12" ht="15.75" x14ac:dyDescent="0.25">
      <c r="A13" s="9" t="s">
        <v>51</v>
      </c>
      <c r="G13" s="26" t="s">
        <v>66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F11"/>
  <sheetViews>
    <sheetView tabSelected="1" workbookViewId="0">
      <selection activeCell="C10" sqref="C10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.140625" bestFit="1" customWidth="1"/>
    <col min="5" max="5" width="10" bestFit="1" customWidth="1"/>
    <col min="6" max="6" width="7.28515625" bestFit="1" customWidth="1"/>
  </cols>
  <sheetData>
    <row r="1" spans="1:6" ht="21" thickBot="1" x14ac:dyDescent="0.35">
      <c r="A1" s="33" t="s">
        <v>24</v>
      </c>
      <c r="B1" s="33"/>
      <c r="C1" s="33"/>
      <c r="D1" s="33"/>
      <c r="E1" s="33"/>
      <c r="F1" s="29"/>
    </row>
    <row r="2" spans="1:6" ht="16.5" thickTop="1" x14ac:dyDescent="0.25">
      <c r="A2" s="8" t="s">
        <v>28</v>
      </c>
      <c r="B2" s="8" t="s">
        <v>27</v>
      </c>
      <c r="C2" s="8" t="s">
        <v>26</v>
      </c>
      <c r="D2" s="8" t="s">
        <v>65</v>
      </c>
      <c r="E2" s="8" t="s">
        <v>25</v>
      </c>
      <c r="F2" s="30" t="s">
        <v>48</v>
      </c>
    </row>
    <row r="3" spans="1:6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SUM('2020'!I4)</f>
        <v>2</v>
      </c>
      <c r="E3" s="8">
        <f>SUM('2017'!H4+'2018'!L4+'2019'!H4+'2020'!J4+'2021'!I4)</f>
        <v>606</v>
      </c>
      <c r="F3" s="8">
        <f>SUM('2017'!I4+'2019'!I4+'2020'!K4+'2021'!J4)</f>
        <v>7</v>
      </c>
    </row>
    <row r="4" spans="1:6" ht="21" thickBot="1" x14ac:dyDescent="0.35">
      <c r="A4" s="34" t="s">
        <v>29</v>
      </c>
      <c r="B4" s="34"/>
      <c r="C4" s="34"/>
      <c r="D4" s="34"/>
      <c r="E4" s="34"/>
    </row>
    <row r="5" spans="1:6" ht="16.5" thickTop="1" x14ac:dyDescent="0.25">
      <c r="A5" s="8" t="s">
        <v>28</v>
      </c>
      <c r="B5" s="8" t="s">
        <v>27</v>
      </c>
      <c r="C5" s="8" t="s">
        <v>26</v>
      </c>
      <c r="D5" s="8" t="s">
        <v>65</v>
      </c>
      <c r="E5" s="8" t="s">
        <v>25</v>
      </c>
      <c r="F5" s="31" t="s">
        <v>48</v>
      </c>
    </row>
    <row r="6" spans="1:6" ht="15.75" x14ac:dyDescent="0.25">
      <c r="A6" s="18">
        <f>SUM(A3/$B$8*100)</f>
        <v>7.3381294964028774</v>
      </c>
      <c r="B6" s="18">
        <f t="shared" ref="B6:F6" si="0">SUM(B3/$B$8*100)</f>
        <v>0.14388489208633093</v>
      </c>
      <c r="C6" s="18">
        <f t="shared" si="0"/>
        <v>4.028776978417266</v>
      </c>
      <c r="D6" s="18">
        <f t="shared" si="0"/>
        <v>0.28776978417266186</v>
      </c>
      <c r="E6" s="18">
        <f t="shared" si="0"/>
        <v>87.194244604316552</v>
      </c>
      <c r="F6" s="18">
        <f t="shared" si="0"/>
        <v>1.0071942446043165</v>
      </c>
    </row>
    <row r="8" spans="1:6" ht="15.75" x14ac:dyDescent="0.25">
      <c r="A8" s="16" t="s">
        <v>21</v>
      </c>
      <c r="B8" s="15">
        <f>SUM('2017'!D25+'2018'!G20+'2019'!E16+'2020'!F14+'2021'!G10)</f>
        <v>695</v>
      </c>
    </row>
    <row r="9" spans="1:6" ht="15.75" x14ac:dyDescent="0.25">
      <c r="A9" s="16" t="s">
        <v>22</v>
      </c>
      <c r="B9" s="17">
        <f>SUM('2017'!D26+'2018'!G21+'2019'!E17+'2020'!F15+'2021'!G11)</f>
        <v>66</v>
      </c>
    </row>
    <row r="10" spans="1:6" ht="15.75" x14ac:dyDescent="0.25">
      <c r="A10" s="16" t="s">
        <v>23</v>
      </c>
      <c r="B10" s="17">
        <f>SUM(B8/B9)</f>
        <v>10.530303030303031</v>
      </c>
    </row>
    <row r="11" spans="1:6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2022-01-01T22:13:48Z</dcterms:modified>
</cp:coreProperties>
</file>