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Adams\"/>
    </mc:Choice>
  </mc:AlternateContent>
  <xr:revisionPtr revIDLastSave="0" documentId="13_ncr:1_{77B0582F-29A6-488C-83FB-B6AF73DD868C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2017" sheetId="2" r:id="rId1"/>
    <sheet name="2018" sheetId="1" r:id="rId2"/>
    <sheet name="2019" sheetId="4" r:id="rId3"/>
    <sheet name="2020" sheetId="5" r:id="rId4"/>
    <sheet name="2021" sheetId="6" r:id="rId5"/>
    <sheet name="Overall Stats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3" l="1"/>
  <c r="B8" i="3"/>
  <c r="F3" i="3"/>
  <c r="E3" i="3"/>
  <c r="J7" i="6"/>
  <c r="I7" i="6"/>
  <c r="G12" i="6"/>
  <c r="G10" i="6"/>
  <c r="D3" i="3"/>
  <c r="A3" i="3" l="1"/>
  <c r="F16" i="5"/>
  <c r="F14" i="5"/>
  <c r="K7" i="5" s="1"/>
  <c r="I7" i="5" l="1"/>
  <c r="J7" i="5"/>
  <c r="H7" i="5"/>
  <c r="H7" i="4"/>
  <c r="E18" i="4"/>
  <c r="E16" i="4"/>
  <c r="G7" i="4" s="1"/>
  <c r="I7" i="4" l="1"/>
  <c r="B3" i="3"/>
  <c r="C3" i="3"/>
  <c r="D27" i="2"/>
  <c r="D25" i="2"/>
  <c r="I7" i="2" s="1"/>
  <c r="G7" i="2" l="1"/>
  <c r="F7" i="2"/>
  <c r="H7" i="2"/>
  <c r="G20" i="1" l="1"/>
  <c r="D6" i="3" l="1"/>
  <c r="F6" i="3"/>
  <c r="E6" i="3"/>
  <c r="C6" i="3"/>
  <c r="B6" i="3"/>
  <c r="G22" i="1"/>
  <c r="L7" i="1"/>
  <c r="J7" i="1"/>
  <c r="I7" i="1"/>
  <c r="K7" i="1"/>
  <c r="A6" i="3" l="1"/>
  <c r="B10" i="3"/>
</calcChain>
</file>

<file path=xl/sharedStrings.xml><?xml version="1.0" encoding="utf-8"?>
<sst xmlns="http://schemas.openxmlformats.org/spreadsheetml/2006/main" count="261" uniqueCount="71">
  <si>
    <t>Lake/Pond</t>
  </si>
  <si>
    <t># of Fish</t>
  </si>
  <si>
    <t>Type of Fish</t>
  </si>
  <si>
    <t>March</t>
  </si>
  <si>
    <t>April</t>
  </si>
  <si>
    <t>May</t>
  </si>
  <si>
    <t>September</t>
  </si>
  <si>
    <t>October</t>
  </si>
  <si>
    <t>Adams</t>
  </si>
  <si>
    <t>1 Brook 1 Brown 6 Rainbow</t>
  </si>
  <si>
    <t>1 Brown 39 Rainbow</t>
  </si>
  <si>
    <t>1 Rainbow</t>
  </si>
  <si>
    <t>5 Rainbow</t>
  </si>
  <si>
    <t>6 Rainbow</t>
  </si>
  <si>
    <t>3 Brown 24 Rainbow</t>
  </si>
  <si>
    <t>3 Rainbow</t>
  </si>
  <si>
    <t>17 Rainbow</t>
  </si>
  <si>
    <t>1 Brown 7 Rainbow</t>
  </si>
  <si>
    <t>3 Bluegill 2 Rainbow</t>
  </si>
  <si>
    <t>6 Bluegill 8 Rainbow</t>
  </si>
  <si>
    <t>Fishing Report 2018 Adams</t>
  </si>
  <si>
    <t>TOTAL</t>
  </si>
  <si>
    <t>NUMBER OF TRIPS</t>
  </si>
  <si>
    <t>AVERAGE</t>
  </si>
  <si>
    <t>Total Species Caught</t>
  </si>
  <si>
    <t>Rainbow</t>
  </si>
  <si>
    <t>Brown</t>
  </si>
  <si>
    <t>Brook</t>
  </si>
  <si>
    <t>Bluegill</t>
  </si>
  <si>
    <t>Percent Species Caught</t>
  </si>
  <si>
    <t>Month/Day</t>
  </si>
  <si>
    <t>8 Bluegill 15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</si>
  <si>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</si>
  <si>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</si>
  <si>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</si>
  <si>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</si>
  <si>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</si>
  <si>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</si>
  <si>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</si>
  <si>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</si>
  <si>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</si>
  <si>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</si>
  <si>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</si>
  <si>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</si>
  <si>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</si>
  <si>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</si>
  <si>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9 Rainbow 3 Browns 1 Wiper</t>
  </si>
  <si>
    <t>2 Rainbow</t>
  </si>
  <si>
    <t>Wiper</t>
  </si>
  <si>
    <t>Fishing Report 2017 Adams</t>
  </si>
  <si>
    <t>Average</t>
  </si>
  <si>
    <t>RATING</t>
  </si>
  <si>
    <t>Fair</t>
  </si>
  <si>
    <t>10 Rainbow</t>
  </si>
  <si>
    <t>8 Rainbow 1 Wiper</t>
  </si>
  <si>
    <t>48 Rainbow</t>
  </si>
  <si>
    <t>1 Bluegill 58 Rainbow</t>
  </si>
  <si>
    <t>12 Rainbow</t>
  </si>
  <si>
    <t>28 Rainbow 1 Wiper</t>
  </si>
  <si>
    <t>Fishing Report 2019 Adams</t>
  </si>
  <si>
    <t>4 Rainbow</t>
  </si>
  <si>
    <t>11 Rainbow 1 Wiper</t>
  </si>
  <si>
    <t>1 Bluegill 5 Rainbow</t>
  </si>
  <si>
    <t>2 Bluegill 2 LM Bass 1 Rainbow</t>
  </si>
  <si>
    <t>7 Rainbow</t>
  </si>
  <si>
    <t>LM Bass</t>
  </si>
  <si>
    <t>Slow</t>
  </si>
  <si>
    <t>Fishing Report 2020 Adams</t>
  </si>
  <si>
    <t xml:space="preserve">June </t>
  </si>
  <si>
    <t>5 Rainbow 1 Wiper</t>
  </si>
  <si>
    <t>Fishing Report 2021 Adams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</si>
</sst>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2"/>
      <color theme="1"/>
      <name val="Arial Black"/>
      <family val="2"/>
    </font>
    <font>
      <b/>
      <sz val="11"/>
      <color theme="1"/>
      <name val="Arial"/>
      <family val="2"/>
    </font>
    <font>
      <b/>
      <sz val="12"/>
      <color rgb="FF1D00F2"/>
      <name val="Arial"/>
      <family val="2"/>
    </font>
    <font>
      <b/>
      <sz val="12"/>
      <color theme="7"/>
      <name val="Arial"/>
      <family val="2"/>
    </font>
    <font>
      <b/>
      <sz val="12"/>
      <color rgb="FF00B0F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/>
      <top style="thick">
        <color rgb="FFFF0000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7" fillId="2" borderId="0" xfId="1" applyFont="1" applyFill="1"/>
    <xf numFmtId="0" fontId="8" fillId="0" borderId="0" xfId="0" applyFont="1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left"/>
    </xf>
    <xf numFmtId="1" fontId="9" fillId="0" borderId="0" xfId="0" applyNumberFormat="1" applyFont="1"/>
    <xf numFmtId="2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2" fontId="0" fillId="0" borderId="0" xfId="0" applyNumberFormat="1"/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colors>
    <mruColors>
      <color rgb="FF1D00F2"/>
      <color rgb="FF2805BB"/>
      <color rgb="FF1703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Stats'!$A$2:$F$2</c:f>
              <c:strCache>
                <c:ptCount val="6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LM Bass</c:v>
                </c:pt>
                <c:pt idx="4">
                  <c:v>Rainbow</c:v>
                </c:pt>
                <c:pt idx="5">
                  <c:v>Wiper</c:v>
                </c:pt>
              </c:strCache>
            </c:strRef>
          </c:cat>
          <c:val>
            <c:numRef>
              <c:f>'Overall Stats'!$A$3:$F$3</c:f>
              <c:numCache>
                <c:formatCode>General</c:formatCode>
                <c:ptCount val="6"/>
                <c:pt idx="0">
                  <c:v>51</c:v>
                </c:pt>
                <c:pt idx="1">
                  <c:v>1</c:v>
                </c:pt>
                <c:pt idx="2">
                  <c:v>28</c:v>
                </c:pt>
                <c:pt idx="3">
                  <c:v>2</c:v>
                </c:pt>
                <c:pt idx="4">
                  <c:v>606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D-42D5-AAA0-FAE76B0F9A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489081503"/>
        <c:axId val="1688145439"/>
        <c:axId val="0"/>
      </c:bar3DChart>
      <c:catAx>
        <c:axId val="148908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45439"/>
        <c:crosses val="autoZero"/>
        <c:auto val="1"/>
        <c:lblAlgn val="ctr"/>
        <c:lblOffset val="100"/>
        <c:noMultiLvlLbl val="0"/>
      </c:catAx>
      <c:valAx>
        <c:axId val="16881454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908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38A-4F21-BA1F-D9D76083A05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38A-4F21-BA1F-D9D76083A05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38A-4F21-BA1F-D9D76083A05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38A-4F21-BA1F-D9D76083A0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38A-4F21-BA1F-D9D76083A05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EE7-4FD1-BED4-121935FD916B}"/>
              </c:ext>
            </c:extLst>
          </c:dPt>
          <c:cat>
            <c:strRef>
              <c:f>'Overall Stats'!$A$5:$F$5</c:f>
              <c:strCache>
                <c:ptCount val="6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LM Bass</c:v>
                </c:pt>
                <c:pt idx="4">
                  <c:v>Rainbow</c:v>
                </c:pt>
                <c:pt idx="5">
                  <c:v>Wiper</c:v>
                </c:pt>
              </c:strCache>
            </c:strRef>
          </c:cat>
          <c:val>
            <c:numRef>
              <c:f>'Overall Stats'!$A$6:$F$6</c:f>
              <c:numCache>
                <c:formatCode>0.00</c:formatCode>
                <c:ptCount val="6"/>
                <c:pt idx="0">
                  <c:v>7.3381294964028774</c:v>
                </c:pt>
                <c:pt idx="1">
                  <c:v>0.14388489208633093</c:v>
                </c:pt>
                <c:pt idx="2">
                  <c:v>4.028776978417266</c:v>
                </c:pt>
                <c:pt idx="3">
                  <c:v>0.28776978417266186</c:v>
                </c:pt>
                <c:pt idx="4">
                  <c:v>87.194244604316552</c:v>
                </c:pt>
                <c:pt idx="5">
                  <c:v>1.0071942446043165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C-4EC7-A6CF-ED7FB4C86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B50E4-9B12-4C09-944F-8273A38EC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11</xdr:row>
      <xdr:rowOff>0</xdr:rowOff>
    </xdr:from>
    <xdr:to>
      <xdr:col>15</xdr:col>
      <xdr:colOff>600074</xdr:colOff>
      <xdr:row>24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129990-494C-402B-BB16-EEA274E01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1804-F28B-46A1-9F98-8A4AF52A987D}">
  <dimension ref="A1:I28"/>
  <sheetViews>
    <sheetView workbookViewId="0">
      <selection activeCell="A28" sqref="A28"/>
    </sheetView>
  </sheetViews>
  <sheetFormatPr defaultRowHeight="15" x14ac:dyDescent="0.25"/>
  <cols>
    <col min="1" max="1" width="54.7109375" bestFit="1" customWidth="1"/>
    <col min="2" max="2" width="16" bestFit="1" customWidth="1"/>
    <col min="3" max="3" width="12" bestFit="1" customWidth="1"/>
    <col min="4" max="4" width="13.85546875" bestFit="1" customWidth="1"/>
    <col min="5" max="5" width="32.85546875" bestFit="1" customWidth="1"/>
    <col min="6" max="6" width="7.5703125" bestFit="1" customWidth="1"/>
    <col min="7" max="7" width="8.42578125" bestFit="1" customWidth="1"/>
    <col min="8" max="8" width="10" bestFit="1" customWidth="1"/>
    <col min="9" max="9" width="11" customWidth="1"/>
  </cols>
  <sheetData>
    <row r="1" spans="1:9" ht="27" x14ac:dyDescent="0.5">
      <c r="A1" s="1" t="s">
        <v>49</v>
      </c>
      <c r="B1" s="2"/>
      <c r="C1" s="2"/>
      <c r="D1" s="3"/>
      <c r="E1" s="3"/>
    </row>
    <row r="2" spans="1:9" ht="21" thickBot="1" x14ac:dyDescent="0.35">
      <c r="A2" s="11" t="s">
        <v>0</v>
      </c>
      <c r="B2" s="34" t="s">
        <v>30</v>
      </c>
      <c r="C2" s="34"/>
      <c r="D2" s="11" t="s">
        <v>1</v>
      </c>
      <c r="E2" s="11" t="s">
        <v>2</v>
      </c>
      <c r="F2" s="35" t="s">
        <v>24</v>
      </c>
      <c r="G2" s="35"/>
      <c r="H2" s="35"/>
      <c r="I2" s="35"/>
    </row>
    <row r="3" spans="1:9" ht="19.5" thickTop="1" x14ac:dyDescent="0.3">
      <c r="A3" s="13"/>
      <c r="B3" s="6" t="s">
        <v>6</v>
      </c>
      <c r="C3" s="6" t="s">
        <v>7</v>
      </c>
      <c r="D3" s="13"/>
      <c r="E3" s="13"/>
      <c r="F3" s="8" t="s">
        <v>26</v>
      </c>
      <c r="G3" s="8" t="s">
        <v>28</v>
      </c>
      <c r="H3" s="8" t="s">
        <v>25</v>
      </c>
      <c r="I3" s="8" t="s">
        <v>48</v>
      </c>
    </row>
    <row r="4" spans="1:9" ht="15.75" x14ac:dyDescent="0.25">
      <c r="A4" s="7" t="s">
        <v>8</v>
      </c>
      <c r="B4" s="8">
        <v>27</v>
      </c>
      <c r="C4" s="8"/>
      <c r="D4" s="8">
        <v>5</v>
      </c>
      <c r="E4" s="8" t="s">
        <v>12</v>
      </c>
      <c r="F4" s="8">
        <v>22</v>
      </c>
      <c r="G4" s="8">
        <v>38</v>
      </c>
      <c r="H4" s="8">
        <v>174</v>
      </c>
      <c r="I4" s="8">
        <v>3</v>
      </c>
    </row>
    <row r="5" spans="1:9" ht="21" thickBot="1" x14ac:dyDescent="0.35">
      <c r="A5" s="7" t="s">
        <v>8</v>
      </c>
      <c r="B5" s="8">
        <v>28</v>
      </c>
      <c r="C5" s="8"/>
      <c r="D5" s="8">
        <v>23</v>
      </c>
      <c r="E5" s="8" t="s">
        <v>31</v>
      </c>
      <c r="F5" s="36" t="s">
        <v>29</v>
      </c>
      <c r="G5" s="36"/>
      <c r="H5" s="36"/>
      <c r="I5" s="36"/>
    </row>
    <row r="6" spans="1:9" ht="16.5" thickTop="1" x14ac:dyDescent="0.25">
      <c r="A6" s="7" t="s">
        <v>8</v>
      </c>
      <c r="B6" s="8">
        <v>29</v>
      </c>
      <c r="C6" s="8"/>
      <c r="D6" s="8">
        <v>6</v>
      </c>
      <c r="E6" s="8" t="s">
        <v>13</v>
      </c>
      <c r="F6" s="8" t="s">
        <v>26</v>
      </c>
      <c r="G6" s="8" t="s">
        <v>28</v>
      </c>
      <c r="H6" s="8" t="s">
        <v>25</v>
      </c>
      <c r="I6" s="8" t="s">
        <v>48</v>
      </c>
    </row>
    <row r="7" spans="1:9" ht="15.75" x14ac:dyDescent="0.25">
      <c r="A7" s="7" t="s">
        <v>8</v>
      </c>
      <c r="B7" s="8"/>
      <c r="C7" s="8">
        <v>1</v>
      </c>
      <c r="D7" s="8">
        <v>14</v>
      </c>
      <c r="E7" s="8" t="s">
        <v>32</v>
      </c>
      <c r="F7" s="18">
        <f>SUM(F4/$D$25*100)</f>
        <v>9.2827004219409286</v>
      </c>
      <c r="G7" s="18">
        <f>SUM(G4/$D$25*100)</f>
        <v>16.033755274261605</v>
      </c>
      <c r="H7" s="18">
        <f>SUM(H4/$D$25*100)</f>
        <v>73.417721518987349</v>
      </c>
      <c r="I7" s="18">
        <f t="shared" ref="I7" si="0">SUM(I4/$D$25*100)</f>
        <v>1.2658227848101267</v>
      </c>
    </row>
    <row r="8" spans="1:9" ht="15.75" x14ac:dyDescent="0.25">
      <c r="A8" s="7" t="s">
        <v>8</v>
      </c>
      <c r="B8" s="8"/>
      <c r="C8" s="8">
        <v>3</v>
      </c>
      <c r="D8" s="8">
        <v>6</v>
      </c>
      <c r="E8" s="8" t="s">
        <v>13</v>
      </c>
    </row>
    <row r="9" spans="1:9" ht="15.75" x14ac:dyDescent="0.25">
      <c r="A9" s="7" t="s">
        <v>8</v>
      </c>
      <c r="B9" s="8"/>
      <c r="C9" s="8">
        <v>5</v>
      </c>
      <c r="D9" s="8">
        <v>30</v>
      </c>
      <c r="E9" s="8" t="s">
        <v>33</v>
      </c>
    </row>
    <row r="10" spans="1:9" ht="15.75" x14ac:dyDescent="0.25">
      <c r="A10" s="7" t="s">
        <v>8</v>
      </c>
      <c r="B10" s="8"/>
      <c r="C10" s="8">
        <v>7</v>
      </c>
      <c r="D10" s="8">
        <v>1</v>
      </c>
      <c r="E10" s="8" t="s">
        <v>11</v>
      </c>
    </row>
    <row r="11" spans="1:9" ht="15.75" x14ac:dyDescent="0.25">
      <c r="A11" s="7" t="s">
        <v>8</v>
      </c>
      <c r="B11" s="8"/>
      <c r="C11" s="8">
        <v>9</v>
      </c>
      <c r="D11" s="8">
        <v>16</v>
      </c>
      <c r="E11" s="8" t="s">
        <v>34</v>
      </c>
    </row>
    <row r="12" spans="1:9" ht="15.75" x14ac:dyDescent="0.25">
      <c r="A12" s="7" t="s">
        <v>8</v>
      </c>
      <c r="B12" s="8"/>
      <c r="C12" s="8">
        <v>10</v>
      </c>
      <c r="D12" s="8">
        <v>17</v>
      </c>
      <c r="E12" s="8" t="s">
        <v>35</v>
      </c>
    </row>
    <row r="13" spans="1:9" ht="15.75" x14ac:dyDescent="0.25">
      <c r="A13" s="7" t="s">
        <v>8</v>
      </c>
      <c r="B13" s="8"/>
      <c r="C13" s="8">
        <v>11</v>
      </c>
      <c r="D13" s="8">
        <v>20</v>
      </c>
      <c r="E13" s="8" t="s">
        <v>36</v>
      </c>
    </row>
    <row r="14" spans="1:9" ht="15.75" x14ac:dyDescent="0.25">
      <c r="A14" s="7" t="s">
        <v>8</v>
      </c>
      <c r="B14" s="8"/>
      <c r="C14" s="8">
        <v>12</v>
      </c>
      <c r="D14" s="8">
        <v>9</v>
      </c>
      <c r="E14" s="8" t="s">
        <v>37</v>
      </c>
    </row>
    <row r="15" spans="1:9" ht="19.5" x14ac:dyDescent="0.4">
      <c r="A15" s="7" t="s">
        <v>8</v>
      </c>
      <c r="B15" s="14"/>
      <c r="C15" s="8">
        <v>16</v>
      </c>
      <c r="D15" s="8">
        <v>12</v>
      </c>
      <c r="E15" s="8" t="s">
        <v>38</v>
      </c>
    </row>
    <row r="16" spans="1:9" ht="19.5" x14ac:dyDescent="0.4">
      <c r="A16" s="7" t="s">
        <v>8</v>
      </c>
      <c r="B16" s="14"/>
      <c r="C16" s="8">
        <v>17</v>
      </c>
      <c r="D16" s="8">
        <v>9</v>
      </c>
      <c r="E16" s="8" t="s">
        <v>39</v>
      </c>
    </row>
    <row r="17" spans="1:5" ht="19.5" x14ac:dyDescent="0.4">
      <c r="A17" s="7" t="s">
        <v>8</v>
      </c>
      <c r="B17" s="14"/>
      <c r="C17" s="8">
        <v>18</v>
      </c>
      <c r="D17" s="8">
        <v>14</v>
      </c>
      <c r="E17" s="8" t="s">
        <v>40</v>
      </c>
    </row>
    <row r="18" spans="1:5" ht="19.5" x14ac:dyDescent="0.4">
      <c r="A18" s="7" t="s">
        <v>8</v>
      </c>
      <c r="B18" s="14"/>
      <c r="C18" s="8">
        <v>19</v>
      </c>
      <c r="D18" s="8">
        <v>10</v>
      </c>
      <c r="E18" s="8" t="s">
        <v>41</v>
      </c>
    </row>
    <row r="19" spans="1:5" ht="19.5" x14ac:dyDescent="0.4">
      <c r="A19" s="7" t="s">
        <v>8</v>
      </c>
      <c r="B19" s="14"/>
      <c r="C19" s="8">
        <v>21</v>
      </c>
      <c r="D19" s="8">
        <v>6</v>
      </c>
      <c r="E19" s="8" t="s">
        <v>42</v>
      </c>
    </row>
    <row r="20" spans="1:5" ht="19.5" x14ac:dyDescent="0.4">
      <c r="A20" s="7" t="s">
        <v>8</v>
      </c>
      <c r="B20" s="14"/>
      <c r="C20" s="8">
        <v>23</v>
      </c>
      <c r="D20" s="8">
        <v>5</v>
      </c>
      <c r="E20" s="8" t="s">
        <v>43</v>
      </c>
    </row>
    <row r="21" spans="1:5" ht="19.5" x14ac:dyDescent="0.4">
      <c r="A21" s="7" t="s">
        <v>8</v>
      </c>
      <c r="B21" s="14"/>
      <c r="C21" s="8">
        <v>24</v>
      </c>
      <c r="D21" s="8">
        <v>13</v>
      </c>
      <c r="E21" s="8" t="s">
        <v>44</v>
      </c>
    </row>
    <row r="22" spans="1:5" ht="19.5" x14ac:dyDescent="0.4">
      <c r="A22" s="7" t="s">
        <v>8</v>
      </c>
      <c r="B22" s="14"/>
      <c r="C22" s="8">
        <v>25</v>
      </c>
      <c r="D22" s="8">
        <v>6</v>
      </c>
      <c r="E22" s="8" t="s">
        <v>45</v>
      </c>
    </row>
    <row r="23" spans="1:5" ht="19.5" x14ac:dyDescent="0.4">
      <c r="A23" s="7" t="s">
        <v>8</v>
      </c>
      <c r="B23" s="14"/>
      <c r="C23" s="8">
        <v>26</v>
      </c>
      <c r="D23" s="8">
        <v>13</v>
      </c>
      <c r="E23" s="8" t="s">
        <v>46</v>
      </c>
    </row>
    <row r="24" spans="1:5" ht="19.5" x14ac:dyDescent="0.4">
      <c r="A24" s="7" t="s">
        <v>8</v>
      </c>
      <c r="B24" s="14"/>
      <c r="C24" s="8">
        <v>28</v>
      </c>
      <c r="D24" s="8">
        <v>2</v>
      </c>
      <c r="E24" s="8" t="s">
        <v>47</v>
      </c>
    </row>
    <row r="25" spans="1:5" ht="15.75" x14ac:dyDescent="0.25">
      <c r="A25" s="9" t="s">
        <v>21</v>
      </c>
      <c r="D25" s="10">
        <f>SUM(D4:D24)</f>
        <v>237</v>
      </c>
    </row>
    <row r="26" spans="1:5" ht="15.75" x14ac:dyDescent="0.25">
      <c r="A26" s="9" t="s">
        <v>22</v>
      </c>
      <c r="D26" s="10">
        <v>22</v>
      </c>
    </row>
    <row r="27" spans="1:5" ht="15.75" x14ac:dyDescent="0.25">
      <c r="A27" s="9" t="s">
        <v>23</v>
      </c>
      <c r="D27" s="12">
        <f>AVERAGE(D4:D24)</f>
        <v>11.285714285714286</v>
      </c>
    </row>
    <row r="28" spans="1:5" ht="15.75" x14ac:dyDescent="0.25">
      <c r="A28" s="9" t="s">
        <v>51</v>
      </c>
      <c r="D28" s="19" t="s">
        <v>50</v>
      </c>
    </row>
  </sheetData>
  <mergeCells count="3">
    <mergeCell ref="B2:C2"/>
    <mergeCell ref="F2:I2"/>
    <mergeCell ref="F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opLeftCell="A3" workbookViewId="0">
      <selection activeCell="A23" sqref="A23"/>
    </sheetView>
  </sheetViews>
  <sheetFormatPr defaultRowHeight="15" x14ac:dyDescent="0.25"/>
  <cols>
    <col min="1" max="1" width="52.28515625" bestFit="1" customWidth="1"/>
    <col min="2" max="2" width="9.42578125" bestFit="1" customWidth="1"/>
    <col min="3" max="3" width="7.28515625" bestFit="1" customWidth="1"/>
    <col min="4" max="4" width="7.140625" bestFit="1" customWidth="1"/>
    <col min="5" max="5" width="14.85546875" bestFit="1" customWidth="1"/>
    <col min="6" max="6" width="11.28515625" bestFit="1" customWidth="1"/>
    <col min="7" max="7" width="14" bestFit="1" customWidth="1"/>
    <col min="8" max="8" width="28.85546875" bestFit="1" customWidth="1"/>
    <col min="9" max="9" width="7.28515625" bestFit="1" customWidth="1"/>
    <col min="10" max="10" width="7.5703125" bestFit="1" customWidth="1"/>
    <col min="11" max="11" width="8.42578125" bestFit="1" customWidth="1"/>
    <col min="12" max="12" width="14.5703125" customWidth="1"/>
  </cols>
  <sheetData>
    <row r="1" spans="1:12" ht="27" x14ac:dyDescent="0.5">
      <c r="A1" s="1" t="s">
        <v>20</v>
      </c>
      <c r="B1" s="2"/>
      <c r="C1" s="2"/>
      <c r="D1" s="3"/>
    </row>
    <row r="2" spans="1:12" ht="21" thickBot="1" x14ac:dyDescent="0.35">
      <c r="A2" s="4" t="s">
        <v>0</v>
      </c>
      <c r="B2" s="34"/>
      <c r="C2" s="34"/>
      <c r="D2" s="34"/>
      <c r="E2" s="34"/>
      <c r="F2" s="34"/>
      <c r="G2" s="4" t="s">
        <v>1</v>
      </c>
      <c r="H2" s="4" t="s">
        <v>2</v>
      </c>
      <c r="I2" s="37" t="s">
        <v>24</v>
      </c>
      <c r="J2" s="37"/>
      <c r="K2" s="37"/>
      <c r="L2" s="37"/>
    </row>
    <row r="3" spans="1:12" ht="19.5" thickTop="1" x14ac:dyDescent="0.3">
      <c r="A3" s="5"/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5"/>
      <c r="H3" s="5"/>
      <c r="I3" s="8" t="s">
        <v>27</v>
      </c>
      <c r="J3" s="8" t="s">
        <v>26</v>
      </c>
      <c r="K3" s="8" t="s">
        <v>28</v>
      </c>
      <c r="L3" s="8" t="s">
        <v>25</v>
      </c>
    </row>
    <row r="4" spans="1:12" ht="15.75" x14ac:dyDescent="0.25">
      <c r="A4" s="7" t="s">
        <v>8</v>
      </c>
      <c r="B4" s="8">
        <v>20</v>
      </c>
      <c r="C4" s="8"/>
      <c r="D4" s="8"/>
      <c r="E4" s="8"/>
      <c r="F4" s="8"/>
      <c r="G4" s="8">
        <v>8</v>
      </c>
      <c r="H4" s="8" t="s">
        <v>9</v>
      </c>
      <c r="I4" s="8">
        <v>1</v>
      </c>
      <c r="J4" s="8">
        <v>6</v>
      </c>
      <c r="K4" s="8">
        <v>9</v>
      </c>
      <c r="L4" s="8">
        <v>134</v>
      </c>
    </row>
    <row r="5" spans="1:12" ht="21" thickBot="1" x14ac:dyDescent="0.35">
      <c r="A5" s="7" t="s">
        <v>8</v>
      </c>
      <c r="B5" s="8">
        <v>23</v>
      </c>
      <c r="C5" s="8"/>
      <c r="D5" s="8"/>
      <c r="E5" s="8"/>
      <c r="F5" s="8"/>
      <c r="G5" s="8">
        <v>40</v>
      </c>
      <c r="H5" s="8" t="s">
        <v>10</v>
      </c>
      <c r="I5" s="36" t="s">
        <v>29</v>
      </c>
      <c r="J5" s="36"/>
      <c r="K5" s="36"/>
      <c r="L5" s="36"/>
    </row>
    <row r="6" spans="1:12" ht="16.5" thickTop="1" x14ac:dyDescent="0.25">
      <c r="A6" s="7" t="s">
        <v>8</v>
      </c>
      <c r="B6" s="8">
        <v>24</v>
      </c>
      <c r="C6" s="8"/>
      <c r="D6" s="8"/>
      <c r="E6" s="8"/>
      <c r="F6" s="8"/>
      <c r="G6" s="8">
        <v>1</v>
      </c>
      <c r="H6" s="8" t="s">
        <v>11</v>
      </c>
      <c r="I6" s="8" t="s">
        <v>27</v>
      </c>
      <c r="J6" s="8" t="s">
        <v>26</v>
      </c>
      <c r="K6" s="8" t="s">
        <v>28</v>
      </c>
      <c r="L6" s="8" t="s">
        <v>25</v>
      </c>
    </row>
    <row r="7" spans="1:12" ht="15.75" x14ac:dyDescent="0.25">
      <c r="A7" s="7" t="s">
        <v>8</v>
      </c>
      <c r="B7" s="8">
        <v>27</v>
      </c>
      <c r="C7" s="8"/>
      <c r="D7" s="8"/>
      <c r="E7" s="8"/>
      <c r="F7" s="8"/>
      <c r="G7" s="8">
        <v>5</v>
      </c>
      <c r="H7" s="8" t="s">
        <v>12</v>
      </c>
      <c r="I7" s="18">
        <f>SUM(I4/$G$20*100)</f>
        <v>0.66666666666666674</v>
      </c>
      <c r="J7" s="18">
        <f>SUM(J4/$G$20*100)</f>
        <v>4</v>
      </c>
      <c r="K7" s="18">
        <f>SUM(K4/$G$20*100)</f>
        <v>6</v>
      </c>
      <c r="L7" s="18">
        <f>SUM(L4/$G$20*100)</f>
        <v>89.333333333333329</v>
      </c>
    </row>
    <row r="8" spans="1:12" ht="15.75" x14ac:dyDescent="0.25">
      <c r="A8" s="7" t="s">
        <v>8</v>
      </c>
      <c r="B8" s="8">
        <v>28</v>
      </c>
      <c r="C8" s="8"/>
      <c r="D8" s="8"/>
      <c r="E8" s="8"/>
      <c r="F8" s="8"/>
      <c r="G8" s="8">
        <v>5</v>
      </c>
      <c r="H8" s="8" t="s">
        <v>12</v>
      </c>
    </row>
    <row r="9" spans="1:12" ht="15.75" x14ac:dyDescent="0.25">
      <c r="A9" s="7" t="s">
        <v>8</v>
      </c>
      <c r="B9" s="8">
        <v>29</v>
      </c>
      <c r="C9" s="8"/>
      <c r="D9" s="8"/>
      <c r="E9" s="8"/>
      <c r="F9" s="8"/>
      <c r="G9" s="8">
        <v>6</v>
      </c>
      <c r="H9" s="8" t="s">
        <v>13</v>
      </c>
    </row>
    <row r="10" spans="1:12" ht="15.75" x14ac:dyDescent="0.25">
      <c r="A10" s="7" t="s">
        <v>8</v>
      </c>
      <c r="B10" s="8">
        <v>30</v>
      </c>
      <c r="C10" s="8"/>
      <c r="D10" s="8"/>
      <c r="E10" s="8"/>
      <c r="F10" s="8"/>
      <c r="G10" s="8">
        <v>27</v>
      </c>
      <c r="H10" s="8" t="s">
        <v>14</v>
      </c>
    </row>
    <row r="11" spans="1:12" ht="15.75" x14ac:dyDescent="0.25">
      <c r="A11" s="7" t="s">
        <v>8</v>
      </c>
      <c r="B11" s="8">
        <v>31</v>
      </c>
      <c r="C11" s="8"/>
      <c r="D11" s="8"/>
      <c r="E11" s="8"/>
      <c r="F11" s="8"/>
      <c r="G11" s="8">
        <v>3</v>
      </c>
      <c r="H11" s="8" t="s">
        <v>15</v>
      </c>
    </row>
    <row r="12" spans="1:12" ht="15.75" x14ac:dyDescent="0.25">
      <c r="A12" s="7" t="s">
        <v>8</v>
      </c>
      <c r="B12" s="8"/>
      <c r="C12" s="8">
        <v>1</v>
      </c>
      <c r="D12" s="8"/>
      <c r="E12" s="8"/>
      <c r="F12" s="8"/>
      <c r="G12" s="8">
        <v>17</v>
      </c>
      <c r="H12" s="8" t="s">
        <v>16</v>
      </c>
    </row>
    <row r="13" spans="1:12" ht="15.75" x14ac:dyDescent="0.25">
      <c r="A13" s="7" t="s">
        <v>8</v>
      </c>
      <c r="B13" s="8"/>
      <c r="C13" s="8">
        <v>9</v>
      </c>
      <c r="D13" s="8"/>
      <c r="E13" s="8"/>
      <c r="F13" s="8"/>
      <c r="G13" s="8">
        <v>8</v>
      </c>
      <c r="H13" s="8" t="s">
        <v>17</v>
      </c>
    </row>
    <row r="14" spans="1:12" ht="15.75" x14ac:dyDescent="0.25">
      <c r="A14" s="7" t="s">
        <v>8</v>
      </c>
      <c r="B14" s="8"/>
      <c r="C14" s="8"/>
      <c r="D14" s="8">
        <v>25</v>
      </c>
      <c r="E14" s="8"/>
      <c r="F14" s="8"/>
      <c r="G14" s="8">
        <v>5</v>
      </c>
      <c r="H14" s="8" t="s">
        <v>18</v>
      </c>
    </row>
    <row r="15" spans="1:12" ht="15.75" x14ac:dyDescent="0.25">
      <c r="A15" s="7" t="s">
        <v>8</v>
      </c>
      <c r="B15" s="8"/>
      <c r="C15" s="8"/>
      <c r="D15" s="8"/>
      <c r="E15" s="8">
        <v>13</v>
      </c>
      <c r="F15" s="8"/>
      <c r="G15" s="8">
        <v>1</v>
      </c>
      <c r="H15" s="8" t="s">
        <v>11</v>
      </c>
    </row>
    <row r="16" spans="1:12" ht="15.75" x14ac:dyDescent="0.25">
      <c r="A16" s="7" t="s">
        <v>8</v>
      </c>
      <c r="B16" s="8"/>
      <c r="C16" s="8"/>
      <c r="D16" s="8"/>
      <c r="E16" s="8"/>
      <c r="F16" s="8">
        <v>17</v>
      </c>
      <c r="G16" s="8">
        <v>14</v>
      </c>
      <c r="H16" s="8" t="s">
        <v>19</v>
      </c>
    </row>
    <row r="17" spans="1:8" ht="15.75" x14ac:dyDescent="0.25">
      <c r="A17" s="7" t="s">
        <v>8</v>
      </c>
      <c r="B17" s="8"/>
      <c r="C17" s="8"/>
      <c r="D17" s="8"/>
      <c r="E17" s="8"/>
      <c r="F17" s="8">
        <v>22</v>
      </c>
      <c r="G17" s="8">
        <v>1</v>
      </c>
      <c r="H17" s="8" t="s">
        <v>11</v>
      </c>
    </row>
    <row r="18" spans="1:8" ht="15.75" x14ac:dyDescent="0.25">
      <c r="A18" s="7" t="s">
        <v>8</v>
      </c>
      <c r="B18" s="8"/>
      <c r="C18" s="8"/>
      <c r="D18" s="8"/>
      <c r="E18" s="8"/>
      <c r="F18" s="8">
        <v>24</v>
      </c>
      <c r="G18" s="8">
        <v>6</v>
      </c>
      <c r="H18" s="8" t="s">
        <v>13</v>
      </c>
    </row>
    <row r="19" spans="1:8" ht="15.75" x14ac:dyDescent="0.25">
      <c r="A19" s="7" t="s">
        <v>8</v>
      </c>
      <c r="B19" s="8"/>
      <c r="C19" s="8"/>
      <c r="D19" s="8"/>
      <c r="E19" s="8"/>
      <c r="F19" s="8">
        <v>25</v>
      </c>
      <c r="G19" s="8">
        <v>3</v>
      </c>
      <c r="H19" s="8" t="s">
        <v>15</v>
      </c>
    </row>
    <row r="20" spans="1:8" ht="15.75" x14ac:dyDescent="0.25">
      <c r="A20" s="9" t="s">
        <v>21</v>
      </c>
      <c r="G20" s="10">
        <f>SUM(G4:G19)</f>
        <v>150</v>
      </c>
    </row>
    <row r="21" spans="1:8" ht="15.75" x14ac:dyDescent="0.25">
      <c r="A21" s="9" t="s">
        <v>22</v>
      </c>
      <c r="G21" s="10">
        <v>16</v>
      </c>
    </row>
    <row r="22" spans="1:8" ht="15.75" x14ac:dyDescent="0.25">
      <c r="A22" s="9" t="s">
        <v>23</v>
      </c>
      <c r="G22" s="12">
        <f>SUM(G20/G21)</f>
        <v>9.375</v>
      </c>
    </row>
    <row r="23" spans="1:8" ht="15.75" x14ac:dyDescent="0.25">
      <c r="A23" s="9" t="s">
        <v>51</v>
      </c>
      <c r="G23" s="20" t="s">
        <v>52</v>
      </c>
    </row>
  </sheetData>
  <mergeCells count="3">
    <mergeCell ref="B2:F2"/>
    <mergeCell ref="I2:L2"/>
    <mergeCell ref="I5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E291A-4AC8-4F55-A56D-82876014ACC8}">
  <dimension ref="A1:M19"/>
  <sheetViews>
    <sheetView workbookViewId="0">
      <selection activeCell="A20" sqref="A20"/>
    </sheetView>
  </sheetViews>
  <sheetFormatPr defaultRowHeight="15" x14ac:dyDescent="0.25"/>
  <cols>
    <col min="1" max="1" width="54.7109375" bestFit="1" customWidth="1"/>
    <col min="2" max="2" width="7.85546875" bestFit="1" customWidth="1"/>
    <col min="3" max="3" width="16" bestFit="1" customWidth="1"/>
    <col min="4" max="4" width="12" bestFit="1" customWidth="1"/>
    <col min="5" max="5" width="13.85546875" bestFit="1" customWidth="1"/>
    <col min="6" max="6" width="23.140625" bestFit="1" customWidth="1"/>
    <col min="7" max="7" width="8.42578125" bestFit="1" customWidth="1"/>
    <col min="8" max="8" width="10" bestFit="1" customWidth="1"/>
    <col min="9" max="9" width="7.28515625" bestFit="1" customWidth="1"/>
  </cols>
  <sheetData>
    <row r="1" spans="1:13" ht="27" x14ac:dyDescent="0.5">
      <c r="A1" s="1" t="s">
        <v>59</v>
      </c>
      <c r="B1" s="2"/>
      <c r="G1" s="3"/>
    </row>
    <row r="2" spans="1:13" ht="21" thickBot="1" x14ac:dyDescent="0.35">
      <c r="A2" s="21" t="s">
        <v>0</v>
      </c>
      <c r="B2" s="34" t="s">
        <v>30</v>
      </c>
      <c r="C2" s="34"/>
      <c r="D2" s="34"/>
      <c r="E2" s="21" t="s">
        <v>1</v>
      </c>
      <c r="F2" s="21" t="s">
        <v>2</v>
      </c>
      <c r="G2" s="37" t="s">
        <v>24</v>
      </c>
      <c r="H2" s="37"/>
      <c r="I2" s="37"/>
      <c r="J2" s="37"/>
      <c r="L2" s="23"/>
      <c r="M2" s="23"/>
    </row>
    <row r="3" spans="1:13" ht="19.5" thickTop="1" x14ac:dyDescent="0.3">
      <c r="A3" s="5"/>
      <c r="B3" s="6" t="s">
        <v>4</v>
      </c>
      <c r="C3" s="6" t="s">
        <v>6</v>
      </c>
      <c r="D3" s="6" t="s">
        <v>7</v>
      </c>
      <c r="E3" s="5"/>
      <c r="F3" s="5"/>
      <c r="G3" s="8" t="s">
        <v>28</v>
      </c>
      <c r="H3" s="8" t="s">
        <v>25</v>
      </c>
      <c r="I3" s="8" t="s">
        <v>48</v>
      </c>
      <c r="L3" s="6"/>
      <c r="M3" s="6"/>
    </row>
    <row r="4" spans="1:13" ht="15.75" x14ac:dyDescent="0.25">
      <c r="A4" s="22" t="s">
        <v>8</v>
      </c>
      <c r="B4" s="8">
        <v>1</v>
      </c>
      <c r="C4" s="8"/>
      <c r="D4" s="8"/>
      <c r="E4" s="8">
        <v>1</v>
      </c>
      <c r="F4" s="8" t="s">
        <v>11</v>
      </c>
      <c r="G4" s="8">
        <v>1</v>
      </c>
      <c r="H4" s="8">
        <v>214</v>
      </c>
      <c r="I4" s="8">
        <v>2</v>
      </c>
      <c r="J4" s="8"/>
      <c r="L4" s="8"/>
      <c r="M4" s="8"/>
    </row>
    <row r="5" spans="1:13" ht="21" thickBot="1" x14ac:dyDescent="0.35">
      <c r="A5" s="22" t="s">
        <v>8</v>
      </c>
      <c r="B5" s="8">
        <v>25</v>
      </c>
      <c r="C5" s="8"/>
      <c r="D5" s="8"/>
      <c r="E5" s="8">
        <v>1</v>
      </c>
      <c r="F5" s="8" t="s">
        <v>11</v>
      </c>
      <c r="G5" s="36" t="s">
        <v>29</v>
      </c>
      <c r="H5" s="36"/>
      <c r="I5" s="36"/>
      <c r="J5" s="36"/>
      <c r="L5" s="8"/>
      <c r="M5" s="8"/>
    </row>
    <row r="6" spans="1:13" ht="16.5" thickTop="1" x14ac:dyDescent="0.25">
      <c r="A6" s="22" t="s">
        <v>8</v>
      </c>
      <c r="B6" s="8"/>
      <c r="C6" s="8">
        <v>26</v>
      </c>
      <c r="D6" s="8"/>
      <c r="E6" s="8">
        <v>10</v>
      </c>
      <c r="F6" s="8" t="s">
        <v>53</v>
      </c>
      <c r="G6" s="8" t="s">
        <v>28</v>
      </c>
      <c r="H6" s="8" t="s">
        <v>25</v>
      </c>
      <c r="I6" s="8" t="s">
        <v>48</v>
      </c>
      <c r="L6" s="8"/>
      <c r="M6" s="8"/>
    </row>
    <row r="7" spans="1:13" ht="15.75" x14ac:dyDescent="0.25">
      <c r="A7" s="22" t="s">
        <v>8</v>
      </c>
      <c r="B7" s="8"/>
      <c r="C7" s="8">
        <v>30</v>
      </c>
      <c r="D7" s="8"/>
      <c r="E7" s="8">
        <v>9</v>
      </c>
      <c r="F7" s="8" t="s">
        <v>54</v>
      </c>
      <c r="G7" s="18">
        <f>SUM(G4/$E16*100)</f>
        <v>0.46082949308755761</v>
      </c>
      <c r="H7" s="18">
        <f>SUM(H4/$E16*100)</f>
        <v>98.617511520737324</v>
      </c>
      <c r="I7" s="18">
        <f>SUM(I4/$E16*100)</f>
        <v>0.92165898617511521</v>
      </c>
      <c r="J7" s="18"/>
      <c r="K7" s="24"/>
      <c r="L7" s="8"/>
      <c r="M7" s="8"/>
    </row>
    <row r="8" spans="1:13" ht="15.75" x14ac:dyDescent="0.25">
      <c r="A8" s="22" t="s">
        <v>8</v>
      </c>
      <c r="B8" s="8"/>
      <c r="C8" s="8"/>
      <c r="D8" s="8">
        <v>7</v>
      </c>
      <c r="E8" s="8">
        <v>48</v>
      </c>
      <c r="F8" s="8" t="s">
        <v>55</v>
      </c>
      <c r="G8" s="8"/>
      <c r="H8" s="8"/>
      <c r="I8" s="8"/>
      <c r="L8" s="8"/>
      <c r="M8" s="8"/>
    </row>
    <row r="9" spans="1:13" ht="15.75" x14ac:dyDescent="0.25">
      <c r="A9" s="22" t="s">
        <v>8</v>
      </c>
      <c r="B9" s="8"/>
      <c r="C9" s="8"/>
      <c r="D9" s="8">
        <v>8</v>
      </c>
      <c r="E9" s="8">
        <v>59</v>
      </c>
      <c r="F9" s="8" t="s">
        <v>56</v>
      </c>
      <c r="G9" s="8"/>
      <c r="H9" s="8"/>
      <c r="I9" s="8"/>
      <c r="L9" s="8"/>
      <c r="M9" s="8"/>
    </row>
    <row r="10" spans="1:13" ht="15.75" x14ac:dyDescent="0.25">
      <c r="A10" s="22" t="s">
        <v>8</v>
      </c>
      <c r="B10" s="8"/>
      <c r="C10" s="8"/>
      <c r="D10" s="8">
        <v>14</v>
      </c>
      <c r="E10" s="8">
        <v>16</v>
      </c>
      <c r="F10" s="8" t="s">
        <v>34</v>
      </c>
      <c r="G10" s="8"/>
      <c r="H10" s="8"/>
      <c r="I10" s="8"/>
      <c r="L10" s="8"/>
      <c r="M10" s="8"/>
    </row>
    <row r="11" spans="1:13" ht="15.75" x14ac:dyDescent="0.25">
      <c r="A11" s="22" t="s">
        <v>8</v>
      </c>
      <c r="B11" s="8"/>
      <c r="C11" s="8"/>
      <c r="D11" s="8">
        <v>15</v>
      </c>
      <c r="E11" s="8">
        <v>17</v>
      </c>
      <c r="F11" s="8" t="s">
        <v>16</v>
      </c>
      <c r="G11" s="8"/>
      <c r="H11" s="8"/>
      <c r="I11" s="8"/>
      <c r="L11" s="8"/>
      <c r="M11" s="8"/>
    </row>
    <row r="12" spans="1:13" ht="15.75" x14ac:dyDescent="0.25">
      <c r="A12" s="22" t="s">
        <v>8</v>
      </c>
      <c r="B12" s="8"/>
      <c r="C12" s="8"/>
      <c r="D12" s="8">
        <v>16</v>
      </c>
      <c r="E12" s="8">
        <v>12</v>
      </c>
      <c r="F12" s="8" t="s">
        <v>57</v>
      </c>
      <c r="G12" s="8"/>
      <c r="H12" s="8"/>
      <c r="I12" s="8"/>
      <c r="L12" s="8"/>
      <c r="M12" s="8"/>
    </row>
    <row r="13" spans="1:13" ht="15.75" x14ac:dyDescent="0.25">
      <c r="A13" s="22" t="s">
        <v>8</v>
      </c>
      <c r="B13" s="8"/>
      <c r="C13" s="8"/>
      <c r="D13" s="8">
        <v>22</v>
      </c>
      <c r="E13" s="8">
        <v>9</v>
      </c>
      <c r="F13" s="8" t="s">
        <v>39</v>
      </c>
      <c r="G13" s="8"/>
      <c r="H13" s="8"/>
      <c r="I13" s="8"/>
      <c r="L13" s="8"/>
      <c r="M13" s="8"/>
    </row>
    <row r="14" spans="1:13" ht="15.75" x14ac:dyDescent="0.25">
      <c r="A14" s="22" t="s">
        <v>8</v>
      </c>
      <c r="B14" s="8"/>
      <c r="C14" s="8"/>
      <c r="D14" s="8">
        <v>23</v>
      </c>
      <c r="E14" s="8">
        <v>29</v>
      </c>
      <c r="F14" s="8" t="s">
        <v>58</v>
      </c>
      <c r="G14" s="8"/>
      <c r="H14" s="8"/>
      <c r="I14" s="8"/>
      <c r="L14" s="8"/>
      <c r="M14" s="8"/>
    </row>
    <row r="15" spans="1:13" ht="15.75" x14ac:dyDescent="0.25">
      <c r="A15" s="22" t="s">
        <v>8</v>
      </c>
      <c r="B15" s="8"/>
      <c r="C15" s="8"/>
      <c r="D15" s="8">
        <v>28</v>
      </c>
      <c r="E15" s="8">
        <v>6</v>
      </c>
      <c r="F15" s="8" t="s">
        <v>13</v>
      </c>
      <c r="G15" s="8"/>
      <c r="H15" s="8"/>
      <c r="I15" s="8"/>
      <c r="L15" s="8"/>
      <c r="M15" s="8"/>
    </row>
    <row r="16" spans="1:13" ht="15.75" x14ac:dyDescent="0.25">
      <c r="A16" s="16" t="s">
        <v>21</v>
      </c>
      <c r="E16" s="10">
        <f>SUM(E4:E15)</f>
        <v>217</v>
      </c>
    </row>
    <row r="17" spans="1:5" ht="15.75" x14ac:dyDescent="0.25">
      <c r="A17" s="16" t="s">
        <v>22</v>
      </c>
      <c r="E17" s="10">
        <v>12</v>
      </c>
    </row>
    <row r="18" spans="1:5" ht="15.75" x14ac:dyDescent="0.25">
      <c r="A18" s="16" t="s">
        <v>23</v>
      </c>
      <c r="E18" s="12">
        <f>AVERAGE(E4:E15)</f>
        <v>18.083333333333332</v>
      </c>
    </row>
    <row r="19" spans="1:5" ht="15.75" x14ac:dyDescent="0.25">
      <c r="A19" s="9" t="s">
        <v>51</v>
      </c>
      <c r="E19" s="19" t="s">
        <v>50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4279C-9D13-40B6-AC1F-9D2031B696E4}">
  <dimension ref="A1:M17"/>
  <sheetViews>
    <sheetView topLeftCell="B1" workbookViewId="0">
      <selection activeCell="H2" sqref="H2:K7"/>
    </sheetView>
  </sheetViews>
  <sheetFormatPr defaultRowHeight="15" x14ac:dyDescent="0.25"/>
  <cols>
    <col min="1" max="1" width="54.7109375" bestFit="1" customWidth="1"/>
    <col min="2" max="2" width="12.140625" bestFit="1" customWidth="1"/>
    <col min="3" max="3" width="13.28515625" bestFit="1" customWidth="1"/>
    <col min="4" max="4" width="16" bestFit="1" customWidth="1"/>
    <col min="5" max="5" width="12" bestFit="1" customWidth="1"/>
    <col min="6" max="6" width="13.85546875" bestFit="1" customWidth="1"/>
    <col min="7" max="7" width="33.42578125" bestFit="1" customWidth="1"/>
    <col min="8" max="8" width="8.42578125" bestFit="1" customWidth="1"/>
    <col min="9" max="9" width="10.140625" bestFit="1" customWidth="1"/>
    <col min="10" max="10" width="10" bestFit="1" customWidth="1"/>
    <col min="11" max="11" width="7.28515625" bestFit="1" customWidth="1"/>
    <col min="12" max="13" width="15.28515625" bestFit="1" customWidth="1"/>
    <col min="14" max="14" width="13.85546875" bestFit="1" customWidth="1"/>
    <col min="15" max="15" width="33.42578125" bestFit="1" customWidth="1"/>
  </cols>
  <sheetData>
    <row r="1" spans="1:13" ht="27" x14ac:dyDescent="0.5">
      <c r="A1" s="1" t="s">
        <v>67</v>
      </c>
      <c r="B1" s="2"/>
      <c r="C1" s="2"/>
      <c r="D1" s="2"/>
      <c r="E1" s="2"/>
      <c r="F1" s="3"/>
      <c r="G1" s="3"/>
    </row>
    <row r="2" spans="1:13" ht="21" thickBot="1" x14ac:dyDescent="0.35">
      <c r="A2" s="25" t="s">
        <v>0</v>
      </c>
      <c r="B2" s="34" t="s">
        <v>30</v>
      </c>
      <c r="C2" s="34"/>
      <c r="D2" s="34"/>
      <c r="E2" s="34"/>
      <c r="F2" s="25" t="s">
        <v>1</v>
      </c>
      <c r="G2" s="25" t="s">
        <v>2</v>
      </c>
      <c r="H2" s="37" t="s">
        <v>24</v>
      </c>
      <c r="I2" s="37"/>
      <c r="J2" s="37"/>
      <c r="K2" s="37"/>
      <c r="L2" s="23"/>
      <c r="M2" s="23"/>
    </row>
    <row r="3" spans="1:13" ht="19.5" thickTop="1" x14ac:dyDescent="0.3">
      <c r="A3" s="5"/>
      <c r="B3" s="6" t="s">
        <v>3</v>
      </c>
      <c r="C3" s="6" t="s">
        <v>4</v>
      </c>
      <c r="D3" s="6" t="s">
        <v>6</v>
      </c>
      <c r="E3" s="6" t="s">
        <v>7</v>
      </c>
      <c r="F3" s="5"/>
      <c r="G3" s="5"/>
      <c r="H3" s="8" t="s">
        <v>28</v>
      </c>
      <c r="I3" s="8" t="s">
        <v>65</v>
      </c>
      <c r="J3" s="8" t="s">
        <v>25</v>
      </c>
      <c r="K3" s="8" t="s">
        <v>48</v>
      </c>
      <c r="L3" s="6"/>
      <c r="M3" s="6"/>
    </row>
    <row r="4" spans="1:13" ht="15.75" x14ac:dyDescent="0.25">
      <c r="A4" s="7" t="s">
        <v>8</v>
      </c>
      <c r="B4" s="8">
        <v>20</v>
      </c>
      <c r="C4" s="8"/>
      <c r="D4" s="8"/>
      <c r="E4" s="8"/>
      <c r="F4" s="8">
        <v>5</v>
      </c>
      <c r="G4" s="8" t="s">
        <v>12</v>
      </c>
      <c r="H4" s="8">
        <v>3</v>
      </c>
      <c r="I4" s="8">
        <v>2</v>
      </c>
      <c r="J4" s="8">
        <v>48</v>
      </c>
      <c r="K4" s="8">
        <v>1</v>
      </c>
      <c r="L4" s="8"/>
      <c r="M4" s="8"/>
    </row>
    <row r="5" spans="1:13" ht="21" thickBot="1" x14ac:dyDescent="0.35">
      <c r="A5" s="7" t="s">
        <v>8</v>
      </c>
      <c r="B5" s="8">
        <v>22</v>
      </c>
      <c r="C5" s="8"/>
      <c r="D5" s="8"/>
      <c r="E5" s="8"/>
      <c r="F5" s="8">
        <v>4</v>
      </c>
      <c r="G5" s="8" t="s">
        <v>60</v>
      </c>
      <c r="H5" s="36" t="s">
        <v>29</v>
      </c>
      <c r="I5" s="36"/>
      <c r="J5" s="36"/>
      <c r="K5" s="36"/>
      <c r="L5" s="8"/>
      <c r="M5" s="8"/>
    </row>
    <row r="6" spans="1:13" ht="16.5" thickTop="1" x14ac:dyDescent="0.25">
      <c r="A6" s="7" t="s">
        <v>8</v>
      </c>
      <c r="B6" s="8"/>
      <c r="C6" s="8">
        <v>19</v>
      </c>
      <c r="D6" s="8"/>
      <c r="E6" s="8"/>
      <c r="F6" s="8">
        <v>1</v>
      </c>
      <c r="G6" s="8" t="s">
        <v>11</v>
      </c>
      <c r="H6" s="8" t="s">
        <v>28</v>
      </c>
      <c r="I6" s="8" t="s">
        <v>65</v>
      </c>
      <c r="J6" s="8" t="s">
        <v>25</v>
      </c>
      <c r="K6" s="8" t="s">
        <v>48</v>
      </c>
      <c r="L6" s="8"/>
      <c r="M6" s="8"/>
    </row>
    <row r="7" spans="1:13" ht="15.75" x14ac:dyDescent="0.25">
      <c r="A7" s="7" t="s">
        <v>8</v>
      </c>
      <c r="B7" s="8"/>
      <c r="C7" s="8">
        <v>20</v>
      </c>
      <c r="D7" s="8"/>
      <c r="E7" s="8"/>
      <c r="F7" s="8">
        <v>2</v>
      </c>
      <c r="G7" s="8" t="s">
        <v>47</v>
      </c>
      <c r="H7" s="18">
        <f>SUM(H4/$F14*100)</f>
        <v>5.5555555555555554</v>
      </c>
      <c r="I7" s="18">
        <f t="shared" ref="I7:K7" si="0">SUM(I4/$F14*100)</f>
        <v>3.7037037037037033</v>
      </c>
      <c r="J7" s="18">
        <f t="shared" si="0"/>
        <v>88.888888888888886</v>
      </c>
      <c r="K7" s="18">
        <f t="shared" si="0"/>
        <v>1.8518518518518516</v>
      </c>
      <c r="L7" s="8"/>
      <c r="M7" s="8"/>
    </row>
    <row r="8" spans="1:13" ht="15.75" x14ac:dyDescent="0.25">
      <c r="A8" s="7" t="s">
        <v>8</v>
      </c>
      <c r="B8" s="8"/>
      <c r="C8" s="8"/>
      <c r="D8" s="8">
        <v>14</v>
      </c>
      <c r="E8" s="8"/>
      <c r="F8" s="8">
        <v>12</v>
      </c>
      <c r="G8" s="8" t="s">
        <v>61</v>
      </c>
      <c r="H8" s="8"/>
      <c r="I8" s="8"/>
      <c r="L8" s="8"/>
      <c r="M8" s="8"/>
    </row>
    <row r="9" spans="1:13" ht="15.75" x14ac:dyDescent="0.25">
      <c r="A9" s="7" t="s">
        <v>8</v>
      </c>
      <c r="B9" s="8"/>
      <c r="C9" s="8"/>
      <c r="D9" s="8">
        <v>15</v>
      </c>
      <c r="E9" s="8"/>
      <c r="F9" s="8">
        <v>9</v>
      </c>
      <c r="G9" s="8" t="s">
        <v>39</v>
      </c>
      <c r="H9" s="8"/>
      <c r="I9" s="8"/>
      <c r="L9" s="8"/>
      <c r="M9" s="8"/>
    </row>
    <row r="10" spans="1:13" ht="15.75" x14ac:dyDescent="0.25">
      <c r="A10" s="7" t="s">
        <v>8</v>
      </c>
      <c r="B10" s="8"/>
      <c r="C10" s="8"/>
      <c r="D10" s="8">
        <v>23</v>
      </c>
      <c r="E10" s="8"/>
      <c r="F10" s="8">
        <v>6</v>
      </c>
      <c r="G10" s="8" t="s">
        <v>62</v>
      </c>
      <c r="H10" s="8"/>
      <c r="I10" s="8"/>
      <c r="L10" s="8"/>
      <c r="M10" s="8"/>
    </row>
    <row r="11" spans="1:13" ht="15.75" x14ac:dyDescent="0.25">
      <c r="A11" s="7" t="s">
        <v>8</v>
      </c>
      <c r="B11" s="8"/>
      <c r="C11" s="8"/>
      <c r="D11" s="8">
        <v>28</v>
      </c>
      <c r="E11" s="8"/>
      <c r="F11" s="8">
        <v>5</v>
      </c>
      <c r="G11" s="8" t="s">
        <v>63</v>
      </c>
      <c r="H11" s="8"/>
      <c r="I11" s="8"/>
      <c r="L11" s="8"/>
      <c r="M11" s="8"/>
    </row>
    <row r="12" spans="1:13" ht="15.75" x14ac:dyDescent="0.25">
      <c r="A12" s="7" t="s">
        <v>8</v>
      </c>
      <c r="B12" s="8"/>
      <c r="C12" s="8"/>
      <c r="D12" s="8"/>
      <c r="E12" s="8">
        <v>12</v>
      </c>
      <c r="F12" s="8">
        <v>7</v>
      </c>
      <c r="G12" s="8" t="s">
        <v>64</v>
      </c>
      <c r="H12" s="8"/>
      <c r="I12" s="8"/>
      <c r="L12" s="8"/>
      <c r="M12" s="8"/>
    </row>
    <row r="13" spans="1:13" ht="15.75" x14ac:dyDescent="0.25">
      <c r="A13" s="7" t="s">
        <v>8</v>
      </c>
      <c r="B13" s="8"/>
      <c r="C13" s="8"/>
      <c r="D13" s="8"/>
      <c r="E13" s="8">
        <v>13</v>
      </c>
      <c r="F13" s="8">
        <v>3</v>
      </c>
      <c r="G13" s="8" t="s">
        <v>15</v>
      </c>
      <c r="H13" s="8"/>
      <c r="I13" s="8"/>
      <c r="L13" s="8"/>
      <c r="M13" s="8"/>
    </row>
    <row r="14" spans="1:13" ht="15.75" x14ac:dyDescent="0.25">
      <c r="A14" s="16" t="s">
        <v>21</v>
      </c>
      <c r="F14" s="10">
        <f>SUM(F4:F13)</f>
        <v>54</v>
      </c>
    </row>
    <row r="15" spans="1:13" ht="15.75" x14ac:dyDescent="0.25">
      <c r="A15" s="16" t="s">
        <v>22</v>
      </c>
      <c r="F15" s="12">
        <v>10</v>
      </c>
    </row>
    <row r="16" spans="1:13" ht="15.75" x14ac:dyDescent="0.25">
      <c r="A16" s="16" t="s">
        <v>23</v>
      </c>
      <c r="F16" s="12">
        <f>AVERAGE(F4:F13)</f>
        <v>5.4</v>
      </c>
    </row>
    <row r="17" spans="1:6" ht="15.75" x14ac:dyDescent="0.25">
      <c r="A17" s="9" t="s">
        <v>51</v>
      </c>
      <c r="F17" s="26" t="s">
        <v>66</v>
      </c>
    </row>
  </sheetData>
  <mergeCells count="3">
    <mergeCell ref="B2:E2"/>
    <mergeCell ref="H2:K2"/>
    <mergeCell ref="H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3D64-C970-47CC-97D6-17B8C8724F01}">
  <dimension ref="A1:L13"/>
  <sheetViews>
    <sheetView tabSelected="1" workbookViewId="0">
      <selection activeCell="C6" sqref="C6"/>
    </sheetView>
  </sheetViews>
  <sheetFormatPr defaultRowHeight="15" x14ac:dyDescent="0.25"/>
  <cols>
    <col min="1" max="1" width="54.7109375" bestFit="1" customWidth="1"/>
    <col min="2" max="2" width="7.85546875" bestFit="1" customWidth="1"/>
    <col min="3" max="3" width="7.42578125" bestFit="1" customWidth="1"/>
    <col min="4" max="4" width="9" bestFit="1" customWidth="1"/>
    <col min="5" max="5" width="16" bestFit="1" customWidth="1"/>
    <col min="6" max="6" width="12" bestFit="1" customWidth="1"/>
    <col min="7" max="7" width="13.85546875" bestFit="1" customWidth="1"/>
    <col min="8" max="8" width="20.5703125" bestFit="1" customWidth="1"/>
    <col min="9" max="9" width="10" bestFit="1" customWidth="1"/>
    <col min="10" max="10" width="8.85546875" bestFit="1" customWidth="1"/>
  </cols>
  <sheetData>
    <row r="1" spans="1:12" ht="27" x14ac:dyDescent="0.5">
      <c r="A1" s="1" t="s">
        <v>70</v>
      </c>
      <c r="B1" s="2"/>
      <c r="C1" s="3"/>
      <c r="D1" s="3"/>
      <c r="G1" s="32"/>
    </row>
    <row r="2" spans="1:12" ht="21" thickBot="1" x14ac:dyDescent="0.35">
      <c r="A2" s="28" t="s">
        <v>0</v>
      </c>
      <c r="B2" s="34" t="s">
        <v>30</v>
      </c>
      <c r="C2" s="34"/>
      <c r="D2" s="34"/>
      <c r="E2" s="34"/>
      <c r="F2" s="34"/>
      <c r="G2" s="28" t="s">
        <v>1</v>
      </c>
      <c r="H2" s="28" t="s">
        <v>2</v>
      </c>
      <c r="I2" s="37" t="s">
        <v>24</v>
      </c>
      <c r="J2" s="37"/>
      <c r="K2" s="37"/>
      <c r="L2" s="37"/>
    </row>
    <row r="3" spans="1:12" ht="19.5" thickTop="1" x14ac:dyDescent="0.3">
      <c r="A3" s="5"/>
      <c r="B3" s="6" t="s">
        <v>4</v>
      </c>
      <c r="C3" s="6" t="s">
        <v>5</v>
      </c>
      <c r="D3" s="6" t="s">
        <v>68</v>
      </c>
      <c r="E3" s="6" t="s">
        <v>6</v>
      </c>
      <c r="F3" s="6" t="s">
        <v>7</v>
      </c>
      <c r="G3" s="33"/>
      <c r="H3" s="5"/>
      <c r="I3" s="8" t="s">
        <v>25</v>
      </c>
      <c r="J3" s="8" t="s">
        <v>48</v>
      </c>
    </row>
    <row r="4" spans="1:12" ht="15.75" x14ac:dyDescent="0.25">
      <c r="A4" s="7" t="s">
        <v>8</v>
      </c>
      <c r="B4" s="8">
        <v>2</v>
      </c>
      <c r="C4" s="7"/>
      <c r="D4" s="7"/>
      <c r="E4" s="7"/>
      <c r="F4" s="7"/>
      <c r="G4" s="8">
        <v>5</v>
      </c>
      <c r="H4" s="8" t="s">
        <v>12</v>
      </c>
      <c r="I4" s="8">
        <v>36</v>
      </c>
      <c r="J4" s="8">
        <v>1</v>
      </c>
    </row>
    <row r="5" spans="1:12" ht="21" thickBot="1" x14ac:dyDescent="0.35">
      <c r="A5" s="7" t="s">
        <v>8</v>
      </c>
      <c r="B5" s="8"/>
      <c r="C5" s="8"/>
      <c r="D5" s="8"/>
      <c r="E5" s="8">
        <v>13</v>
      </c>
      <c r="F5" s="8"/>
      <c r="G5" s="8">
        <v>2</v>
      </c>
      <c r="H5" s="8" t="s">
        <v>47</v>
      </c>
      <c r="I5" s="36" t="s">
        <v>29</v>
      </c>
      <c r="J5" s="36"/>
      <c r="K5" s="36"/>
      <c r="L5" s="36"/>
    </row>
    <row r="6" spans="1:12" ht="16.5" thickTop="1" x14ac:dyDescent="0.25">
      <c r="A6" s="7" t="s">
        <v>8</v>
      </c>
      <c r="B6" s="8"/>
      <c r="C6" s="8"/>
      <c r="D6" s="8"/>
      <c r="E6" s="8">
        <v>23</v>
      </c>
      <c r="F6" s="8"/>
      <c r="G6" s="8">
        <v>6</v>
      </c>
      <c r="H6" s="8" t="s">
        <v>69</v>
      </c>
      <c r="I6" s="8" t="s">
        <v>25</v>
      </c>
      <c r="J6" s="8" t="s">
        <v>48</v>
      </c>
    </row>
    <row r="7" spans="1:12" ht="15.75" x14ac:dyDescent="0.25">
      <c r="A7" s="7" t="s">
        <v>8</v>
      </c>
      <c r="B7" s="8"/>
      <c r="C7" s="8"/>
      <c r="D7" s="8"/>
      <c r="E7" s="8">
        <v>30</v>
      </c>
      <c r="F7" s="8"/>
      <c r="G7" s="8">
        <v>5</v>
      </c>
      <c r="H7" s="8" t="s">
        <v>12</v>
      </c>
      <c r="I7" s="18">
        <f>SUM(I4/$G$10*100)</f>
        <v>97.297297297297305</v>
      </c>
      <c r="J7" s="18">
        <f>SUM(J4/$G$10*100)</f>
        <v>2.7027027027027026</v>
      </c>
    </row>
    <row r="8" spans="1:12" ht="15.75" x14ac:dyDescent="0.25">
      <c r="A8" s="7" t="s">
        <v>8</v>
      </c>
      <c r="B8" s="8"/>
      <c r="C8" s="8"/>
      <c r="D8" s="8"/>
      <c r="E8" s="8"/>
      <c r="F8" s="8">
        <v>4</v>
      </c>
      <c r="G8" s="8">
        <v>10</v>
      </c>
      <c r="H8" s="8" t="s">
        <v>53</v>
      </c>
    </row>
    <row r="9" spans="1:12" ht="15.75" x14ac:dyDescent="0.25">
      <c r="A9" s="7" t="s">
        <v>8</v>
      </c>
      <c r="B9" s="8"/>
      <c r="C9" s="8"/>
      <c r="D9" s="8"/>
      <c r="E9" s="8"/>
      <c r="F9" s="8">
        <v>21</v>
      </c>
      <c r="G9" s="8">
        <v>9</v>
      </c>
      <c r="H9" s="8" t="s">
        <v>39</v>
      </c>
    </row>
    <row r="10" spans="1:12" ht="15.75" x14ac:dyDescent="0.25">
      <c r="A10" s="16" t="s">
        <v>21</v>
      </c>
      <c r="G10" s="10">
        <f>SUM(G4:G9)</f>
        <v>37</v>
      </c>
    </row>
    <row r="11" spans="1:12" ht="15.75" x14ac:dyDescent="0.25">
      <c r="A11" s="16" t="s">
        <v>22</v>
      </c>
      <c r="G11" s="12">
        <v>6</v>
      </c>
    </row>
    <row r="12" spans="1:12" ht="15.75" x14ac:dyDescent="0.25">
      <c r="A12" s="16" t="s">
        <v>23</v>
      </c>
      <c r="G12" s="12">
        <f>AVERAGE(G4:G9)</f>
        <v>6.166666666666667</v>
      </c>
    </row>
    <row r="13" spans="1:12" ht="15.75" x14ac:dyDescent="0.25">
      <c r="A13" s="9" t="s">
        <v>51</v>
      </c>
      <c r="G13" s="26" t="s">
        <v>66</v>
      </c>
    </row>
  </sheetData>
  <mergeCells count="3">
    <mergeCell ref="B2:F2"/>
    <mergeCell ref="I2:L2"/>
    <mergeCell ref="I5:L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A989-3A01-4014-AE07-8387268A40B0}">
  <dimension ref="A1:F11"/>
  <sheetViews>
    <sheetView workbookViewId="0">
      <selection activeCell="C10" sqref="C10"/>
    </sheetView>
  </sheetViews>
  <sheetFormatPr defaultRowHeight="15" x14ac:dyDescent="0.25"/>
  <cols>
    <col min="1" max="1" width="23.140625" bestFit="1" customWidth="1"/>
    <col min="2" max="2" width="7.28515625" bestFit="1" customWidth="1"/>
    <col min="3" max="3" width="7.5703125" bestFit="1" customWidth="1"/>
    <col min="4" max="4" width="10.140625" bestFit="1" customWidth="1"/>
    <col min="5" max="5" width="10" bestFit="1" customWidth="1"/>
    <col min="6" max="6" width="7.28515625" bestFit="1" customWidth="1"/>
  </cols>
  <sheetData>
    <row r="1" spans="1:6" ht="21" thickBot="1" x14ac:dyDescent="0.35">
      <c r="A1" s="35" t="s">
        <v>24</v>
      </c>
      <c r="B1" s="35"/>
      <c r="C1" s="35"/>
      <c r="D1" s="35"/>
      <c r="E1" s="35"/>
      <c r="F1" s="29"/>
    </row>
    <row r="2" spans="1:6" ht="16.5" thickTop="1" x14ac:dyDescent="0.25">
      <c r="A2" s="8" t="s">
        <v>28</v>
      </c>
      <c r="B2" s="8" t="s">
        <v>27</v>
      </c>
      <c r="C2" s="8" t="s">
        <v>26</v>
      </c>
      <c r="D2" s="8" t="s">
        <v>65</v>
      </c>
      <c r="E2" s="8" t="s">
        <v>25</v>
      </c>
      <c r="F2" s="30" t="s">
        <v>48</v>
      </c>
    </row>
    <row r="3" spans="1:6" ht="15.75" x14ac:dyDescent="0.25">
      <c r="A3" s="8">
        <f>SUM('2017'!G4+'2018'!K4+'2019'!G4+'2020'!H4)</f>
        <v>51</v>
      </c>
      <c r="B3" s="8">
        <f>SUM('2018'!I4)</f>
        <v>1</v>
      </c>
      <c r="C3" s="8">
        <f>SUM('2017'!F4+'2018'!J4)</f>
        <v>28</v>
      </c>
      <c r="D3" s="8">
        <f>SUM('2020'!I4)</f>
        <v>2</v>
      </c>
      <c r="E3" s="8">
        <f>SUM('2017'!H4+'2018'!L4+'2019'!H4+'2020'!J4+'2021'!I4)</f>
        <v>606</v>
      </c>
      <c r="F3" s="8">
        <f>SUM('2017'!I4+'2019'!I4+'2020'!K4+'2021'!J4)</f>
        <v>7</v>
      </c>
    </row>
    <row r="4" spans="1:6" ht="21" thickBot="1" x14ac:dyDescent="0.35">
      <c r="A4" s="36" t="s">
        <v>29</v>
      </c>
      <c r="B4" s="36"/>
      <c r="C4" s="36"/>
      <c r="D4" s="36"/>
      <c r="E4" s="36"/>
    </row>
    <row r="5" spans="1:6" ht="16.5" thickTop="1" x14ac:dyDescent="0.25">
      <c r="A5" s="8" t="s">
        <v>28</v>
      </c>
      <c r="B5" s="8" t="s">
        <v>27</v>
      </c>
      <c r="C5" s="8" t="s">
        <v>26</v>
      </c>
      <c r="D5" s="8" t="s">
        <v>65</v>
      </c>
      <c r="E5" s="8" t="s">
        <v>25</v>
      </c>
      <c r="F5" s="31" t="s">
        <v>48</v>
      </c>
    </row>
    <row r="6" spans="1:6" ht="15.75" x14ac:dyDescent="0.25">
      <c r="A6" s="18">
        <f>SUM(A3/$B$8*100)</f>
        <v>7.3381294964028774</v>
      </c>
      <c r="B6" s="18">
        <f t="shared" ref="B6:F6" si="0">SUM(B3/$B$8*100)</f>
        <v>0.14388489208633093</v>
      </c>
      <c r="C6" s="18">
        <f t="shared" si="0"/>
        <v>4.028776978417266</v>
      </c>
      <c r="D6" s="18">
        <f t="shared" si="0"/>
        <v>0.28776978417266186</v>
      </c>
      <c r="E6" s="18">
        <f t="shared" si="0"/>
        <v>87.194244604316552</v>
      </c>
      <c r="F6" s="18">
        <f t="shared" si="0"/>
        <v>1.0071942446043165</v>
      </c>
    </row>
    <row r="8" spans="1:6" ht="15.75" x14ac:dyDescent="0.25">
      <c r="A8" s="16" t="s">
        <v>21</v>
      </c>
      <c r="B8" s="15">
        <f>SUM('2017'!D25+'2018'!G20+'2019'!E16+'2020'!F14+'2021'!G10)</f>
        <v>695</v>
      </c>
    </row>
    <row r="9" spans="1:6" ht="15.75" x14ac:dyDescent="0.25">
      <c r="A9" s="16" t="s">
        <v>22</v>
      </c>
      <c r="B9" s="17">
        <f>SUM('2017'!D26+'2018'!G21+'2019'!E17+'2020'!F15+'2021'!G11)</f>
        <v>66</v>
      </c>
    </row>
    <row r="10" spans="1:6" ht="15.75" x14ac:dyDescent="0.25">
      <c r="A10" s="16" t="s">
        <v>23</v>
      </c>
      <c r="B10" s="17">
        <f>SUM(B8/B9)</f>
        <v>10.530303030303031</v>
      </c>
    </row>
    <row r="11" spans="1:6" ht="15.75" x14ac:dyDescent="0.25">
      <c r="A11" s="9" t="s">
        <v>51</v>
      </c>
      <c r="B11" s="27" t="s">
        <v>66</v>
      </c>
    </row>
  </sheetData>
  <mergeCells count="2">
    <mergeCell ref="A1:E1"/>
    <mergeCell ref="A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</vt:lpstr>
      <vt:lpstr>2018</vt:lpstr>
      <vt:lpstr>2019</vt:lpstr>
      <vt:lpstr>2020</vt:lpstr>
      <vt:lpstr>2021</vt:lpstr>
      <vt:lpstr>Overall Stats</vt:lpstr>
    </vt:vector>
  </TitlesOfParts>
  <Company>Weber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Fitzgerald</dc:creator>
  <cp:lastModifiedBy>Matt</cp:lastModifiedBy>
  <dcterms:created xsi:type="dcterms:W3CDTF">2019-01-04T19:49:47Z</dcterms:created>
  <dcterms:modified xsi:type="dcterms:W3CDTF">2022-01-02T03:26:58Z</dcterms:modified>
</cp:coreProperties>
</file>