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17B299B-2184-4E8E-83D0-C4E280AB961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5" l="1"/>
  <c r="N82" i="5"/>
  <c r="Q16" i="2" l="1"/>
  <c r="N84" i="5" l="1"/>
  <c r="N83" i="5" s="1"/>
  <c r="J83" i="5" l="1"/>
  <c r="I83" i="5" l="1"/>
  <c r="H83" i="5" l="1"/>
  <c r="B83" i="5" l="1"/>
  <c r="D88" i="5"/>
  <c r="D89" i="5"/>
  <c r="C88" i="5"/>
  <c r="B88" i="5"/>
  <c r="G83" i="5" l="1"/>
  <c r="C89" i="5" s="1"/>
  <c r="F83" i="5" l="1"/>
  <c r="E83" i="5" l="1"/>
  <c r="D83" i="5" l="1"/>
  <c r="B89" i="5" s="1"/>
  <c r="C83" i="5" l="1"/>
  <c r="E89" i="5" l="1"/>
  <c r="F89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5" i="5" s="1"/>
  <c r="J16" i="1"/>
  <c r="I16" i="1"/>
  <c r="H16" i="1"/>
  <c r="V16" i="2"/>
  <c r="G15" i="4" s="1"/>
  <c r="H85" i="5" s="1"/>
  <c r="AA16" i="2"/>
  <c r="Z16" i="2"/>
  <c r="Y16" i="2"/>
  <c r="X16" i="2"/>
  <c r="W16" i="2"/>
  <c r="H15" i="4" s="1"/>
  <c r="I85" i="5" s="1"/>
  <c r="U16" i="2"/>
  <c r="F15" i="4" s="1"/>
  <c r="G85" i="5" s="1"/>
  <c r="T16" i="2"/>
  <c r="E15" i="4" s="1"/>
  <c r="F85" i="5" s="1"/>
  <c r="S16" i="2"/>
  <c r="D15" i="4" s="1"/>
  <c r="E85" i="5" s="1"/>
  <c r="R16" i="2"/>
  <c r="C15" i="4" s="1"/>
  <c r="D85" i="5" s="1"/>
  <c r="B15" i="4"/>
  <c r="C85" i="5" s="1"/>
  <c r="P16" i="2"/>
  <c r="A15" i="4" s="1"/>
  <c r="B85" i="5" s="1"/>
  <c r="I15" i="4" l="1"/>
  <c r="J85" i="5" s="1"/>
  <c r="K15" i="4"/>
  <c r="L85" i="5" s="1"/>
  <c r="J15" i="4"/>
  <c r="K85" i="5" s="1"/>
  <c r="R22" i="2"/>
  <c r="S22" i="2"/>
  <c r="H22" i="1"/>
  <c r="C21" i="4" s="1"/>
  <c r="I22" i="1"/>
  <c r="D21" i="4" s="1"/>
  <c r="E88" i="5" s="1"/>
  <c r="F88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6" i="5" l="1"/>
  <c r="N85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<sst xmlns="http://schemas.openxmlformats.org/spreadsheetml/2006/main" count="1093" uniqueCount="248">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</sst>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4"/>
  <sheetViews>
    <sheetView tabSelected="1" topLeftCell="A59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209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26</v>
      </c>
      <c r="L80" s="14"/>
      <c r="M80" s="14"/>
      <c r="N80" s="14">
        <v>8</v>
      </c>
      <c r="O80" s="14" t="s">
        <v>66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209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27</v>
      </c>
      <c r="L81" s="14"/>
      <c r="M81" s="14"/>
      <c r="N81" s="14">
        <v>2</v>
      </c>
      <c r="O81" s="14" t="s">
        <v>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8" t="s">
        <v>135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9">
        <f>SUM(N4:N81)</f>
        <v>1898</v>
      </c>
      <c r="O82" s="14"/>
      <c r="T82" s="14"/>
      <c r="U82" s="14"/>
      <c r="V82" s="14"/>
      <c r="W82" s="14"/>
      <c r="X82" s="14"/>
      <c r="Y82" s="14"/>
      <c r="Z82" s="14"/>
      <c r="AA82" s="14"/>
      <c r="AB82"/>
      <c r="AC82" s="31"/>
      <c r="AD82" s="31"/>
    </row>
    <row r="83" spans="1:30" ht="20.25" x14ac:dyDescent="0.3">
      <c r="A83" s="18" t="s">
        <v>195</v>
      </c>
      <c r="B83" s="36">
        <f>SUM(N4:N7)</f>
        <v>41</v>
      </c>
      <c r="C83" s="36">
        <f>SUM(N8:N16)</f>
        <v>176</v>
      </c>
      <c r="D83" s="36">
        <f>SUM(N17:N28)</f>
        <v>175</v>
      </c>
      <c r="E83" s="36">
        <f>SUM(N29:N38)</f>
        <v>25</v>
      </c>
      <c r="F83" s="36">
        <f>SUM(N39:N42)</f>
        <v>51</v>
      </c>
      <c r="G83" s="36">
        <f>SUM(N43:N49)</f>
        <v>175</v>
      </c>
      <c r="H83" s="36">
        <f>SUM(N50:N55)</f>
        <v>304</v>
      </c>
      <c r="I83" s="36">
        <f>SUM(N56:N59)</f>
        <v>285</v>
      </c>
      <c r="J83" s="36">
        <f>SUM(N60:N72)</f>
        <v>349</v>
      </c>
      <c r="K83" s="36">
        <f>SUM(N73:N81)</f>
        <v>317</v>
      </c>
      <c r="L83" s="36">
        <v>0</v>
      </c>
      <c r="M83" s="36">
        <v>0</v>
      </c>
      <c r="N83" s="20">
        <f>SUM(N84*12)</f>
        <v>2277.6000000000004</v>
      </c>
      <c r="O83" s="14"/>
      <c r="T83" s="14"/>
      <c r="U83" s="14"/>
      <c r="V83" s="14"/>
      <c r="W83" s="14"/>
      <c r="X83" s="14"/>
      <c r="Y83" s="14"/>
      <c r="Z83" s="14"/>
      <c r="AA83" s="14"/>
      <c r="AB83" s="32"/>
      <c r="AC83" s="31"/>
      <c r="AD83" s="31"/>
    </row>
    <row r="84" spans="1:30" ht="15.75" x14ac:dyDescent="0.25">
      <c r="A84" s="18" t="s">
        <v>196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0">
        <f>AVERAGE(B83:K83)</f>
        <v>189.8</v>
      </c>
      <c r="O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20.25" x14ac:dyDescent="0.3">
      <c r="A85" s="18" t="s">
        <v>194</v>
      </c>
      <c r="B85" s="35">
        <f>SUM('Overall Stats'!A15/2)</f>
        <v>53.5</v>
      </c>
      <c r="C85" s="35">
        <f>SUM('Overall Stats'!B15/2)</f>
        <v>86.5</v>
      </c>
      <c r="D85" s="35">
        <f>SUM('Overall Stats'!C15/2)</f>
        <v>126</v>
      </c>
      <c r="E85" s="35">
        <f>SUM('Overall Stats'!D15/2)</f>
        <v>78.5</v>
      </c>
      <c r="F85" s="35">
        <f>SUM('Overall Stats'!E15/2)</f>
        <v>97.5</v>
      </c>
      <c r="G85" s="35">
        <f>SUM('Overall Stats'!F15/2)</f>
        <v>127</v>
      </c>
      <c r="H85" s="35">
        <f>SUM('Overall Stats'!G15/2)</f>
        <v>159</v>
      </c>
      <c r="I85" s="35">
        <f>SUM('Overall Stats'!H15/2)</f>
        <v>55.5</v>
      </c>
      <c r="J85" s="35">
        <f>SUM('Overall Stats'!I15/3)</f>
        <v>87.333333333333329</v>
      </c>
      <c r="K85" s="35">
        <f>SUM('Overall Stats'!J15/3)</f>
        <v>252</v>
      </c>
      <c r="L85" s="35">
        <f>SUM('Overall Stats'!K15/3)</f>
        <v>128</v>
      </c>
      <c r="M85" s="35">
        <f>SUM('Overall Stats'!L15/3)</f>
        <v>22.666666666666668</v>
      </c>
      <c r="N85" s="20">
        <f>SUM(N86*12)</f>
        <v>1273.5000000000002</v>
      </c>
      <c r="O85" s="14"/>
      <c r="T85" s="14"/>
      <c r="U85" s="14"/>
      <c r="V85" s="14"/>
      <c r="W85" s="14"/>
      <c r="X85" s="14"/>
      <c r="Y85" s="14"/>
      <c r="Z85" s="14"/>
      <c r="AA85" s="14"/>
      <c r="AB85" s="14"/>
      <c r="AC85" s="32"/>
      <c r="AD85" s="32"/>
    </row>
    <row r="86" spans="1:30" ht="20.25" x14ac:dyDescent="0.3">
      <c r="A86" s="29" t="s">
        <v>197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20">
        <f>AVERAGE(B85:M85)</f>
        <v>106.12500000000001</v>
      </c>
      <c r="O86" s="14"/>
      <c r="T86" s="14"/>
      <c r="U86" s="14"/>
      <c r="V86" s="14"/>
      <c r="W86" s="14"/>
      <c r="X86" s="14"/>
      <c r="Y86" s="14"/>
      <c r="Z86" s="14"/>
      <c r="AA86" s="14"/>
      <c r="AB86" s="32"/>
      <c r="AC86" s="30"/>
      <c r="AD86" s="30"/>
    </row>
    <row r="87" spans="1:30" ht="20.25" x14ac:dyDescent="0.3">
      <c r="A87" s="29" t="s">
        <v>222</v>
      </c>
      <c r="B87" s="19" t="s">
        <v>225</v>
      </c>
      <c r="C87" s="19" t="s">
        <v>223</v>
      </c>
      <c r="D87" s="19" t="s">
        <v>226</v>
      </c>
      <c r="E87" s="19" t="s">
        <v>224</v>
      </c>
      <c r="F87" s="19" t="s">
        <v>135</v>
      </c>
      <c r="G87" s="14"/>
      <c r="H87" s="14"/>
      <c r="I87" s="14"/>
      <c r="J87" s="14"/>
      <c r="K87" s="14"/>
      <c r="L87" s="14"/>
      <c r="M87" s="14"/>
      <c r="N87" s="20"/>
      <c r="O87" s="14"/>
      <c r="T87" s="14"/>
      <c r="U87" s="14"/>
      <c r="V87" s="14"/>
      <c r="W87" s="14"/>
      <c r="X87" s="14"/>
      <c r="Y87" s="14"/>
      <c r="Z87" s="14"/>
      <c r="AA87" s="14"/>
      <c r="AB87" s="32"/>
      <c r="AC87" s="30"/>
      <c r="AD87" s="30"/>
    </row>
    <row r="88" spans="1:30" ht="15.75" x14ac:dyDescent="0.25">
      <c r="A88" s="18" t="s">
        <v>220</v>
      </c>
      <c r="B88" s="35">
        <f>SUM('Overall Stats'!A21/2)</f>
        <v>302</v>
      </c>
      <c r="C88" s="35">
        <f>SUM('Overall Stats'!B21/2)</f>
        <v>341.5</v>
      </c>
      <c r="D88" s="35">
        <f>SUM('Overall Stats'!C21/3)</f>
        <v>467.33333333333331</v>
      </c>
      <c r="E88" s="35">
        <f>SUM('Overall Stats'!D21/2)</f>
        <v>174</v>
      </c>
      <c r="F88" s="35">
        <f>SUM(B88:E88)</f>
        <v>1284.8333333333333</v>
      </c>
      <c r="G88" s="37"/>
      <c r="O88" s="14"/>
      <c r="AB88" s="30"/>
      <c r="AC88" s="30"/>
      <c r="AD88" s="30"/>
    </row>
    <row r="89" spans="1:30" ht="20.25" x14ac:dyDescent="0.3">
      <c r="A89" s="18" t="s">
        <v>221</v>
      </c>
      <c r="B89" s="36">
        <f>SUM(D83:F83)</f>
        <v>251</v>
      </c>
      <c r="C89" s="36">
        <f>SUM(G83:I83)</f>
        <v>764</v>
      </c>
      <c r="D89" s="36">
        <f>SUM(J83:L83)</f>
        <v>666</v>
      </c>
      <c r="E89" s="36">
        <f>SUM(B83:C83,M83)</f>
        <v>217</v>
      </c>
      <c r="F89" s="36">
        <f>SUM(B89:E89)</f>
        <v>1898</v>
      </c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2"/>
      <c r="AD89" s="32"/>
    </row>
    <row r="90" spans="1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9">
    <cfRule type="cellIs" dxfId="11" priority="10" operator="lessThan">
      <formula>$B$88</formula>
    </cfRule>
    <cfRule type="cellIs" dxfId="10" priority="11" operator="greaterThan">
      <formula>$B$88</formula>
    </cfRule>
    <cfRule type="cellIs" dxfId="9" priority="12" operator="greaterThan">
      <formula>$B$88</formula>
    </cfRule>
    <cfRule type="cellIs" dxfId="8" priority="13" operator="greaterThan">
      <formula>$B$88</formula>
    </cfRule>
  </conditionalFormatting>
  <conditionalFormatting sqref="C89">
    <cfRule type="cellIs" dxfId="7" priority="8" operator="lessThan">
      <formula>$C$88</formula>
    </cfRule>
    <cfRule type="cellIs" dxfId="6" priority="9" operator="greaterThan">
      <formula>$C$88</formula>
    </cfRule>
  </conditionalFormatting>
  <conditionalFormatting sqref="D89">
    <cfRule type="cellIs" dxfId="5" priority="6" operator="lessThan">
      <formula>$D$88</formula>
    </cfRule>
    <cfRule type="cellIs" dxfId="4" priority="7" operator="greaterThan">
      <formula>$D$88</formula>
    </cfRule>
  </conditionalFormatting>
  <conditionalFormatting sqref="E89">
    <cfRule type="cellIs" dxfId="3" priority="4" operator="lessThan">
      <formula>$E$88</formula>
    </cfRule>
    <cfRule type="cellIs" dxfId="2" priority="5" operator="greaterThan">
      <formula>$E$88</formula>
    </cfRule>
  </conditionalFormatting>
  <conditionalFormatting sqref="F89">
    <cfRule type="cellIs" dxfId="1" priority="2" operator="lessThan">
      <formula>$F$88</formula>
    </cfRule>
    <cfRule type="cellIs" dxfId="0" priority="3" operator="greaterThan">
      <formula>$F$88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2020-10-28T03:54:30Z</dcterms:modified>
</cp:coreProperties>
</file>