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318A231-6FA2-43C2-8C04-C98D283F0E4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5" l="1"/>
  <c r="N56" i="5"/>
  <c r="B57" i="5" l="1"/>
  <c r="D62" i="5"/>
  <c r="D63" i="5"/>
  <c r="C62" i="5"/>
  <c r="E62" i="5"/>
  <c r="B62" i="5"/>
  <c r="F62" i="5" l="1"/>
  <c r="G57" i="5" l="1"/>
  <c r="C63" i="5" s="1"/>
  <c r="F57" i="5" l="1"/>
  <c r="E57" i="5" l="1"/>
  <c r="D57" i="5" l="1"/>
  <c r="B63" i="5" s="1"/>
  <c r="C57" i="5" l="1"/>
  <c r="N58" i="5" l="1"/>
  <c r="N57" i="5" s="1"/>
  <c r="E63" i="5"/>
  <c r="F63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59" i="5" s="1"/>
  <c r="J16" i="1"/>
  <c r="I16" i="1"/>
  <c r="H16" i="1"/>
  <c r="V16" i="2"/>
  <c r="G15" i="4" s="1"/>
  <c r="H59" i="5" s="1"/>
  <c r="AA16" i="2"/>
  <c r="Z16" i="2"/>
  <c r="Y16" i="2"/>
  <c r="X16" i="2"/>
  <c r="W16" i="2"/>
  <c r="H15" i="4" s="1"/>
  <c r="I59" i="5" s="1"/>
  <c r="U16" i="2"/>
  <c r="F15" i="4" s="1"/>
  <c r="G59" i="5" s="1"/>
  <c r="T16" i="2"/>
  <c r="E15" i="4" s="1"/>
  <c r="F59" i="5" s="1"/>
  <c r="S16" i="2"/>
  <c r="D15" i="4" s="1"/>
  <c r="E59" i="5" s="1"/>
  <c r="R16" i="2"/>
  <c r="C15" i="4" s="1"/>
  <c r="D59" i="5" s="1"/>
  <c r="Q16" i="2"/>
  <c r="B15" i="4" s="1"/>
  <c r="C59" i="5" s="1"/>
  <c r="P16" i="2"/>
  <c r="A15" i="4" s="1"/>
  <c r="B59" i="5" s="1"/>
  <c r="I15" i="4" l="1"/>
  <c r="J59" i="5" s="1"/>
  <c r="K15" i="4"/>
  <c r="L59" i="5" s="1"/>
  <c r="J15" i="4"/>
  <c r="K59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0" i="5" l="1"/>
  <c r="N59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<sst xmlns="http://schemas.openxmlformats.org/spreadsheetml/2006/main" count="1041" uniqueCount="230">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</sst>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8"/>
  <sheetViews>
    <sheetView tabSelected="1" topLeftCell="A33" workbookViewId="0">
      <selection activeCell="A64" sqref="A6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8" t="s">
        <v>135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9">
        <f>SUM(N4:N55)</f>
        <v>947</v>
      </c>
      <c r="O56" s="14"/>
      <c r="T56" s="14"/>
      <c r="U56" s="14"/>
      <c r="V56" s="14"/>
      <c r="W56" s="14"/>
      <c r="X56" s="14"/>
      <c r="Y56" s="14"/>
      <c r="Z56" s="14"/>
      <c r="AA56" s="14"/>
      <c r="AB56"/>
      <c r="AC56" s="31"/>
      <c r="AD56" s="31"/>
    </row>
    <row r="57" spans="1:30" ht="20.25" x14ac:dyDescent="0.3">
      <c r="A57" s="18" t="s">
        <v>195</v>
      </c>
      <c r="B57" s="36">
        <f>SUM(N4:N7)</f>
        <v>41</v>
      </c>
      <c r="C57" s="36">
        <f>SUM(N8:N16)</f>
        <v>176</v>
      </c>
      <c r="D57" s="36">
        <f>SUM(N17:N28)</f>
        <v>175</v>
      </c>
      <c r="E57" s="36">
        <f>SUM(N29:N38)</f>
        <v>25</v>
      </c>
      <c r="F57" s="36">
        <f>SUM(N39:N42)</f>
        <v>51</v>
      </c>
      <c r="G57" s="36">
        <f>SUM(N43:N49)</f>
        <v>175</v>
      </c>
      <c r="H57" s="36">
        <f>SUM(N50:N55)</f>
        <v>304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20">
        <f>SUM(N58*12)</f>
        <v>1623.4285714285713</v>
      </c>
      <c r="O57" s="14"/>
      <c r="T57" s="14"/>
      <c r="U57" s="14"/>
      <c r="V57" s="14"/>
      <c r="W57" s="14"/>
      <c r="X57" s="14"/>
      <c r="Y57" s="14"/>
      <c r="Z57" s="14"/>
      <c r="AA57" s="14"/>
      <c r="AB57" s="32"/>
      <c r="AC57" s="31"/>
      <c r="AD57" s="31"/>
    </row>
    <row r="58" spans="1:30" ht="15.75" x14ac:dyDescent="0.25">
      <c r="A58" s="18" t="s">
        <v>196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20">
        <f>AVERAGE(B57:H57)</f>
        <v>135.28571428571428</v>
      </c>
      <c r="O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20.25" x14ac:dyDescent="0.3">
      <c r="A59" s="18" t="s">
        <v>194</v>
      </c>
      <c r="B59" s="35">
        <f>SUM('Overall Stats'!A15/2)</f>
        <v>53.5</v>
      </c>
      <c r="C59" s="35">
        <f>SUM('Overall Stats'!B15/2)</f>
        <v>86.5</v>
      </c>
      <c r="D59" s="35">
        <f>SUM('Overall Stats'!C15/2)</f>
        <v>126</v>
      </c>
      <c r="E59" s="35">
        <f>SUM('Overall Stats'!D15/2)</f>
        <v>78.5</v>
      </c>
      <c r="F59" s="35">
        <f>SUM('Overall Stats'!E15/2)</f>
        <v>97.5</v>
      </c>
      <c r="G59" s="35">
        <f>SUM('Overall Stats'!F15/2)</f>
        <v>127</v>
      </c>
      <c r="H59" s="35">
        <f>SUM('Overall Stats'!G15/2)</f>
        <v>159</v>
      </c>
      <c r="I59" s="35">
        <f>SUM('Overall Stats'!H15/2)</f>
        <v>55.5</v>
      </c>
      <c r="J59" s="35">
        <f>SUM('Overall Stats'!I15/3)</f>
        <v>87.333333333333329</v>
      </c>
      <c r="K59" s="35">
        <f>SUM('Overall Stats'!J15/3)</f>
        <v>252</v>
      </c>
      <c r="L59" s="35">
        <f>SUM('Overall Stats'!K15/3)</f>
        <v>128</v>
      </c>
      <c r="M59" s="35">
        <f>SUM('Overall Stats'!L15/3)</f>
        <v>22.666666666666668</v>
      </c>
      <c r="N59" s="20">
        <f>SUM(N60*12)</f>
        <v>1273.5000000000002</v>
      </c>
      <c r="O59" s="14"/>
      <c r="T59" s="14"/>
      <c r="U59" s="14"/>
      <c r="V59" s="14"/>
      <c r="W59" s="14"/>
      <c r="X59" s="14"/>
      <c r="Y59" s="14"/>
      <c r="Z59" s="14"/>
      <c r="AA59" s="14"/>
      <c r="AB59" s="14"/>
      <c r="AC59" s="32"/>
      <c r="AD59" s="32"/>
    </row>
    <row r="60" spans="1:30" ht="20.25" x14ac:dyDescent="0.3">
      <c r="A60" s="29" t="s">
        <v>197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0">
        <f>AVERAGE(B59:M59)</f>
        <v>106.12500000000001</v>
      </c>
      <c r="O60" s="14"/>
      <c r="T60" s="14"/>
      <c r="U60" s="14"/>
      <c r="V60" s="14"/>
      <c r="W60" s="14"/>
      <c r="X60" s="14"/>
      <c r="Y60" s="14"/>
      <c r="Z60" s="14"/>
      <c r="AA60" s="14"/>
      <c r="AB60" s="32"/>
      <c r="AC60" s="30"/>
      <c r="AD60" s="30"/>
    </row>
    <row r="61" spans="1:30" ht="20.25" x14ac:dyDescent="0.3">
      <c r="A61" s="29" t="s">
        <v>222</v>
      </c>
      <c r="B61" s="19" t="s">
        <v>225</v>
      </c>
      <c r="C61" s="19" t="s">
        <v>223</v>
      </c>
      <c r="D61" s="19" t="s">
        <v>226</v>
      </c>
      <c r="E61" s="19" t="s">
        <v>224</v>
      </c>
      <c r="F61" s="19" t="s">
        <v>135</v>
      </c>
      <c r="G61" s="14"/>
      <c r="H61" s="14"/>
      <c r="I61" s="14"/>
      <c r="J61" s="14"/>
      <c r="K61" s="14"/>
      <c r="L61" s="14"/>
      <c r="M61" s="14"/>
      <c r="N61" s="20"/>
      <c r="O61" s="14"/>
      <c r="T61" s="14"/>
      <c r="U61" s="14"/>
      <c r="V61" s="14"/>
      <c r="W61" s="14"/>
      <c r="X61" s="14"/>
      <c r="Y61" s="14"/>
      <c r="Z61" s="14"/>
      <c r="AA61" s="14"/>
      <c r="AB61" s="32"/>
      <c r="AC61" s="30"/>
      <c r="AD61" s="30"/>
    </row>
    <row r="62" spans="1:30" ht="15.75" x14ac:dyDescent="0.25">
      <c r="A62" s="18" t="s">
        <v>220</v>
      </c>
      <c r="B62" s="35">
        <f>SUM('Overall Stats'!A21/2)</f>
        <v>302</v>
      </c>
      <c r="C62" s="35">
        <f>SUM('Overall Stats'!B21/2)</f>
        <v>341.5</v>
      </c>
      <c r="D62" s="35">
        <f>SUM('Overall Stats'!C21/3)</f>
        <v>467.33333333333331</v>
      </c>
      <c r="E62" s="35">
        <f>SUM('Overall Stats'!D21/2)</f>
        <v>174</v>
      </c>
      <c r="F62" s="35">
        <f>SUM(B62:E62)</f>
        <v>1284.8333333333333</v>
      </c>
      <c r="G62" s="37"/>
      <c r="O62" s="14"/>
      <c r="AB62" s="30"/>
      <c r="AC62" s="30"/>
      <c r="AD62" s="30"/>
    </row>
    <row r="63" spans="1:30" ht="20.25" x14ac:dyDescent="0.3">
      <c r="A63" s="18" t="s">
        <v>221</v>
      </c>
      <c r="B63" s="36">
        <f>SUM(D57:F57)</f>
        <v>251</v>
      </c>
      <c r="C63" s="36">
        <f>SUM(G57:I57)</f>
        <v>479</v>
      </c>
      <c r="D63" s="36">
        <f>SUM(J57:L57)</f>
        <v>0</v>
      </c>
      <c r="E63" s="36">
        <f>SUM(B57:C57,M57)</f>
        <v>217</v>
      </c>
      <c r="F63" s="36">
        <f>SUM(B63:E63)</f>
        <v>947</v>
      </c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2"/>
      <c r="AD63" s="32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30"/>
      <c r="AD74" s="30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C75" s="30"/>
      <c r="AD75" s="30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C76" s="30"/>
      <c r="AD76" s="30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3">
    <cfRule type="cellIs" dxfId="11" priority="10" operator="lessThan">
      <formula>$B$62</formula>
    </cfRule>
    <cfRule type="cellIs" dxfId="10" priority="11" operator="greaterThan">
      <formula>$B$62</formula>
    </cfRule>
    <cfRule type="cellIs" dxfId="9" priority="12" operator="greaterThan">
      <formula>$B$62</formula>
    </cfRule>
    <cfRule type="cellIs" dxfId="8" priority="13" operator="greaterThan">
      <formula>$B$62</formula>
    </cfRule>
  </conditionalFormatting>
  <conditionalFormatting sqref="C63">
    <cfRule type="cellIs" dxfId="7" priority="8" operator="lessThan">
      <formula>$C$62</formula>
    </cfRule>
    <cfRule type="cellIs" dxfId="6" priority="9" operator="greaterThan">
      <formula>$C$62</formula>
    </cfRule>
  </conditionalFormatting>
  <conditionalFormatting sqref="D63">
    <cfRule type="cellIs" dxfId="5" priority="6" operator="lessThan">
      <formula>$D$62</formula>
    </cfRule>
    <cfRule type="cellIs" dxfId="4" priority="7" operator="greaterThan">
      <formula>$D$62</formula>
    </cfRule>
  </conditionalFormatting>
  <conditionalFormatting sqref="E63">
    <cfRule type="cellIs" dxfId="3" priority="4" operator="lessThan">
      <formula>$E$62</formula>
    </cfRule>
    <cfRule type="cellIs" dxfId="2" priority="5" operator="greaterThan">
      <formula>$E$62</formula>
    </cfRule>
  </conditionalFormatting>
  <conditionalFormatting sqref="F63">
    <cfRule type="cellIs" dxfId="1" priority="2" operator="lessThan">
      <formula>$F$62</formula>
    </cfRule>
    <cfRule type="cellIs" dxfId="0" priority="3" operator="greaterThan">
      <formula>$F$62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2020-07-18T04:08:57Z</dcterms:modified>
</cp:coreProperties>
</file>