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1244D14-2C57-473F-9E78-493AD8F436F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5" l="1"/>
  <c r="N84" i="5"/>
  <c r="Q16" i="2" l="1"/>
  <c r="N86" i="5" l="1"/>
  <c r="N85" i="5" s="1"/>
  <c r="J85" i="5" l="1"/>
  <c r="I85" i="5" l="1"/>
  <c r="H85" i="5" l="1"/>
  <c r="B85" i="5" l="1"/>
  <c r="D90" i="5"/>
  <c r="D91" i="5"/>
  <c r="C90" i="5"/>
  <c r="B90" i="5"/>
  <c r="G85" i="5" l="1"/>
  <c r="C91" i="5" s="1"/>
  <c r="F85" i="5" l="1"/>
  <c r="E85" i="5" l="1"/>
  <c r="D85" i="5" l="1"/>
  <c r="B91" i="5" s="1"/>
  <c r="C85" i="5" l="1"/>
  <c r="E91" i="5" l="1"/>
  <c r="F91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87" i="5" s="1"/>
  <c r="J16" i="1"/>
  <c r="I16" i="1"/>
  <c r="H16" i="1"/>
  <c r="V16" i="2"/>
  <c r="G15" i="4" s="1"/>
  <c r="H87" i="5" s="1"/>
  <c r="AA16" i="2"/>
  <c r="Z16" i="2"/>
  <c r="Y16" i="2"/>
  <c r="X16" i="2"/>
  <c r="W16" i="2"/>
  <c r="H15" i="4" s="1"/>
  <c r="I87" i="5" s="1"/>
  <c r="U16" i="2"/>
  <c r="F15" i="4" s="1"/>
  <c r="G87" i="5" s="1"/>
  <c r="T16" i="2"/>
  <c r="E15" i="4" s="1"/>
  <c r="F87" i="5" s="1"/>
  <c r="S16" i="2"/>
  <c r="D15" i="4" s="1"/>
  <c r="E87" i="5" s="1"/>
  <c r="R16" i="2"/>
  <c r="C15" i="4" s="1"/>
  <c r="D87" i="5" s="1"/>
  <c r="B15" i="4"/>
  <c r="C87" i="5" s="1"/>
  <c r="P16" i="2"/>
  <c r="A15" i="4" s="1"/>
  <c r="B87" i="5" s="1"/>
  <c r="I15" i="4" l="1"/>
  <c r="J87" i="5" s="1"/>
  <c r="K15" i="4"/>
  <c r="L87" i="5" s="1"/>
  <c r="J15" i="4"/>
  <c r="K87" i="5" s="1"/>
  <c r="R22" i="2"/>
  <c r="S22" i="2"/>
  <c r="H22" i="1"/>
  <c r="C21" i="4" s="1"/>
  <c r="I22" i="1"/>
  <c r="D21" i="4" s="1"/>
  <c r="E90" i="5" s="1"/>
  <c r="F90" i="5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88" i="5" l="1"/>
  <c r="N87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<sst xmlns="http://schemas.openxmlformats.org/spreadsheetml/2006/main" count="1097" uniqueCount="248">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</sst>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6"/>
  <sheetViews>
    <sheetView tabSelected="1" topLeftCell="A59" workbookViewId="0">
      <selection activeCell="A92" sqref="A92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12</v>
      </c>
      <c r="L76" s="14"/>
      <c r="M76" s="14"/>
      <c r="N76" s="14">
        <v>7</v>
      </c>
      <c r="O76" s="14" t="s">
        <v>68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22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13</v>
      </c>
      <c r="L77" s="14"/>
      <c r="M77" s="14"/>
      <c r="N77" s="14">
        <v>3</v>
      </c>
      <c r="O77" s="14" t="s">
        <v>79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20</v>
      </c>
      <c r="L78" s="14"/>
      <c r="M78" s="14"/>
      <c r="N78" s="14">
        <v>91</v>
      </c>
      <c r="O78" s="14" t="s">
        <v>246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209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21</v>
      </c>
      <c r="L79" s="14"/>
      <c r="M79" s="14"/>
      <c r="N79" s="14">
        <v>47</v>
      </c>
      <c r="O79" s="14" t="s">
        <v>247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209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26</v>
      </c>
      <c r="L80" s="14"/>
      <c r="M80" s="14"/>
      <c r="N80" s="14">
        <v>8</v>
      </c>
      <c r="O80" s="14" t="s">
        <v>66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209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27</v>
      </c>
      <c r="L81" s="14"/>
      <c r="M81" s="14"/>
      <c r="N81" s="14">
        <v>2</v>
      </c>
      <c r="O81" s="14" t="s">
        <v>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209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28</v>
      </c>
      <c r="L82" s="14"/>
      <c r="M82" s="14"/>
      <c r="N82" s="14">
        <v>16</v>
      </c>
      <c r="O82" s="14" t="s">
        <v>28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209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30</v>
      </c>
      <c r="L83" s="14"/>
      <c r="M83" s="14"/>
      <c r="N83" s="14">
        <v>1</v>
      </c>
      <c r="O83" s="14" t="s">
        <v>18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1915</v>
      </c>
      <c r="O84" s="14"/>
      <c r="T84" s="14"/>
      <c r="U84" s="14"/>
      <c r="V84" s="14"/>
      <c r="W84" s="14"/>
      <c r="X84" s="14"/>
      <c r="Y84" s="14"/>
      <c r="Z84" s="14"/>
      <c r="AA84" s="14"/>
      <c r="AB84"/>
      <c r="AC84" s="31"/>
      <c r="AD84" s="31"/>
    </row>
    <row r="85" spans="1:30" ht="20.25" x14ac:dyDescent="0.3">
      <c r="A85" s="18" t="s">
        <v>195</v>
      </c>
      <c r="B85" s="36">
        <f>SUM(N4:N7)</f>
        <v>41</v>
      </c>
      <c r="C85" s="36">
        <f>SUM(N8:N16)</f>
        <v>176</v>
      </c>
      <c r="D85" s="36">
        <f>SUM(N17:N28)</f>
        <v>175</v>
      </c>
      <c r="E85" s="36">
        <f>SUM(N29:N38)</f>
        <v>25</v>
      </c>
      <c r="F85" s="36">
        <f>SUM(N39:N42)</f>
        <v>51</v>
      </c>
      <c r="G85" s="36">
        <f>SUM(N43:N49)</f>
        <v>175</v>
      </c>
      <c r="H85" s="36">
        <f>SUM(N50:N55)</f>
        <v>304</v>
      </c>
      <c r="I85" s="36">
        <f>SUM(N56:N59)</f>
        <v>285</v>
      </c>
      <c r="J85" s="36">
        <f>SUM(N60:N72)</f>
        <v>349</v>
      </c>
      <c r="K85" s="36">
        <f>SUM(N73:N83)</f>
        <v>334</v>
      </c>
      <c r="L85" s="36">
        <v>0</v>
      </c>
      <c r="M85" s="36">
        <v>0</v>
      </c>
      <c r="N85" s="20">
        <f>SUM(N86*12)</f>
        <v>2298</v>
      </c>
      <c r="O85" s="14"/>
      <c r="T85" s="14"/>
      <c r="U85" s="14"/>
      <c r="V85" s="14"/>
      <c r="W85" s="14"/>
      <c r="X85" s="14"/>
      <c r="Y85" s="14"/>
      <c r="Z85" s="14"/>
      <c r="AA85" s="14"/>
      <c r="AB85" s="32"/>
      <c r="AC85" s="31"/>
      <c r="AD85" s="31"/>
    </row>
    <row r="86" spans="1:30" ht="15.75" x14ac:dyDescent="0.25">
      <c r="A86" s="18" t="s">
        <v>196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20">
        <f>AVERAGE(B85:K85)</f>
        <v>191.5</v>
      </c>
      <c r="O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20.25" x14ac:dyDescent="0.3">
      <c r="A87" s="18" t="s">
        <v>194</v>
      </c>
      <c r="B87" s="35">
        <f>SUM('Overall Stats'!A15/2)</f>
        <v>53.5</v>
      </c>
      <c r="C87" s="35">
        <f>SUM('Overall Stats'!B15/2)</f>
        <v>86.5</v>
      </c>
      <c r="D87" s="35">
        <f>SUM('Overall Stats'!C15/2)</f>
        <v>126</v>
      </c>
      <c r="E87" s="35">
        <f>SUM('Overall Stats'!D15/2)</f>
        <v>78.5</v>
      </c>
      <c r="F87" s="35">
        <f>SUM('Overall Stats'!E15/2)</f>
        <v>97.5</v>
      </c>
      <c r="G87" s="35">
        <f>SUM('Overall Stats'!F15/2)</f>
        <v>127</v>
      </c>
      <c r="H87" s="35">
        <f>SUM('Overall Stats'!G15/2)</f>
        <v>159</v>
      </c>
      <c r="I87" s="35">
        <f>SUM('Overall Stats'!H15/2)</f>
        <v>55.5</v>
      </c>
      <c r="J87" s="35">
        <f>SUM('Overall Stats'!I15/3)</f>
        <v>87.333333333333329</v>
      </c>
      <c r="K87" s="35">
        <f>SUM('Overall Stats'!J15/3)</f>
        <v>252</v>
      </c>
      <c r="L87" s="35">
        <f>SUM('Overall Stats'!K15/3)</f>
        <v>128</v>
      </c>
      <c r="M87" s="35">
        <f>SUM('Overall Stats'!L15/3)</f>
        <v>22.666666666666668</v>
      </c>
      <c r="N87" s="20">
        <f>SUM(N88*12)</f>
        <v>1273.5000000000002</v>
      </c>
      <c r="O87" s="14"/>
      <c r="T87" s="14"/>
      <c r="U87" s="14"/>
      <c r="V87" s="14"/>
      <c r="W87" s="14"/>
      <c r="X87" s="14"/>
      <c r="Y87" s="14"/>
      <c r="Z87" s="14"/>
      <c r="AA87" s="14"/>
      <c r="AB87" s="14"/>
      <c r="AC87" s="32"/>
      <c r="AD87" s="32"/>
    </row>
    <row r="88" spans="1:30" ht="20.25" x14ac:dyDescent="0.3">
      <c r="A88" s="29" t="s">
        <v>197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20">
        <f>AVERAGE(B87:M87)</f>
        <v>106.12500000000001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0"/>
      <c r="AD88" s="30"/>
    </row>
    <row r="89" spans="1:30" ht="20.25" x14ac:dyDescent="0.3">
      <c r="A89" s="29" t="s">
        <v>222</v>
      </c>
      <c r="B89" s="19" t="s">
        <v>225</v>
      </c>
      <c r="C89" s="19" t="s">
        <v>223</v>
      </c>
      <c r="D89" s="19" t="s">
        <v>226</v>
      </c>
      <c r="E89" s="19" t="s">
        <v>224</v>
      </c>
      <c r="F89" s="19" t="s">
        <v>135</v>
      </c>
      <c r="G89" s="14"/>
      <c r="H89" s="14"/>
      <c r="I89" s="14"/>
      <c r="J89" s="14"/>
      <c r="K89" s="14"/>
      <c r="L89" s="14"/>
      <c r="M89" s="14"/>
      <c r="N89" s="20"/>
      <c r="O89" s="14"/>
      <c r="T89" s="14"/>
      <c r="U89" s="14"/>
      <c r="V89" s="14"/>
      <c r="W89" s="14"/>
      <c r="X89" s="14"/>
      <c r="Y89" s="14"/>
      <c r="Z89" s="14"/>
      <c r="AA89" s="14"/>
      <c r="AB89" s="32"/>
      <c r="AC89" s="30"/>
      <c r="AD89" s="30"/>
    </row>
    <row r="90" spans="1:30" ht="15.75" x14ac:dyDescent="0.25">
      <c r="A90" s="18" t="s">
        <v>220</v>
      </c>
      <c r="B90" s="35">
        <f>SUM('Overall Stats'!A21/2)</f>
        <v>302</v>
      </c>
      <c r="C90" s="35">
        <f>SUM('Overall Stats'!B21/2)</f>
        <v>341.5</v>
      </c>
      <c r="D90" s="35">
        <f>SUM('Overall Stats'!C21/3)</f>
        <v>467.33333333333331</v>
      </c>
      <c r="E90" s="35">
        <f>SUM('Overall Stats'!D21/2)</f>
        <v>174</v>
      </c>
      <c r="F90" s="35">
        <f>SUM(B90:E90)</f>
        <v>1284.8333333333333</v>
      </c>
      <c r="G90" s="37"/>
      <c r="O90" s="14"/>
      <c r="AB90" s="30"/>
      <c r="AC90" s="30"/>
      <c r="AD90" s="30"/>
    </row>
    <row r="91" spans="1:30" ht="20.25" x14ac:dyDescent="0.3">
      <c r="A91" s="18" t="s">
        <v>221</v>
      </c>
      <c r="B91" s="36">
        <f>SUM(D85:F85)</f>
        <v>251</v>
      </c>
      <c r="C91" s="36">
        <f>SUM(G85:I85)</f>
        <v>764</v>
      </c>
      <c r="D91" s="36">
        <f>SUM(J85:L85)</f>
        <v>683</v>
      </c>
      <c r="E91" s="36">
        <f>SUM(B85:C85,M85)</f>
        <v>217</v>
      </c>
      <c r="F91" s="36">
        <f>SUM(B91:E91)</f>
        <v>1915</v>
      </c>
      <c r="G91" s="14"/>
      <c r="H91" s="14"/>
      <c r="I91" s="14"/>
      <c r="J91" s="14"/>
      <c r="K91" s="14"/>
      <c r="L91" s="14"/>
      <c r="M91" s="14"/>
      <c r="N91" s="14"/>
      <c r="O91" s="14"/>
      <c r="AB91" s="14"/>
      <c r="AC91" s="32"/>
      <c r="AD91" s="32"/>
    </row>
    <row r="92" spans="1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AB92" s="14"/>
      <c r="AC92" s="30"/>
      <c r="AD92" s="30"/>
    </row>
    <row r="93" spans="1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AB93" s="14"/>
      <c r="AC93" s="30"/>
      <c r="AD93" s="30"/>
    </row>
    <row r="94" spans="1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0"/>
      <c r="AD94" s="30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91">
    <cfRule type="cellIs" dxfId="11" priority="10" operator="lessThan">
      <formula>$B$90</formula>
    </cfRule>
    <cfRule type="cellIs" dxfId="10" priority="11" operator="greaterThan">
      <formula>$B$90</formula>
    </cfRule>
    <cfRule type="cellIs" dxfId="9" priority="12" operator="greaterThan">
      <formula>$B$90</formula>
    </cfRule>
    <cfRule type="cellIs" dxfId="8" priority="13" operator="greaterThan">
      <formula>$B$90</formula>
    </cfRule>
  </conditionalFormatting>
  <conditionalFormatting sqref="C91">
    <cfRule type="cellIs" dxfId="7" priority="8" operator="lessThan">
      <formula>$C$90</formula>
    </cfRule>
    <cfRule type="cellIs" dxfId="6" priority="9" operator="greaterThan">
      <formula>$C$90</formula>
    </cfRule>
  </conditionalFormatting>
  <conditionalFormatting sqref="D91">
    <cfRule type="cellIs" dxfId="5" priority="6" operator="lessThan">
      <formula>$D$90</formula>
    </cfRule>
    <cfRule type="cellIs" dxfId="4" priority="7" operator="greaterThan">
      <formula>$D$90</formula>
    </cfRule>
  </conditionalFormatting>
  <conditionalFormatting sqref="E91">
    <cfRule type="cellIs" dxfId="3" priority="4" operator="lessThan">
      <formula>$E$90</formula>
    </cfRule>
    <cfRule type="cellIs" dxfId="2" priority="5" operator="greaterThan">
      <formula>$E$90</formula>
    </cfRule>
  </conditionalFormatting>
  <conditionalFormatting sqref="F91">
    <cfRule type="cellIs" dxfId="1" priority="2" operator="lessThan">
      <formula>$F$90</formula>
    </cfRule>
    <cfRule type="cellIs" dxfId="0" priority="3" operator="greaterThan">
      <formula>$F$90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2020-11-02T16:51:58Z</dcterms:modified>
</cp:coreProperties>
</file>