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ocuments\GitHub\FitzFishing\"/>
    </mc:Choice>
  </mc:AlternateContent>
  <xr:revisionPtr revIDLastSave="0" documentId="13_ncr:1_{0D4D0A4A-4CDD-435E-99D3-C053D1174DE2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2017" sheetId="1" r:id="rId1"/>
    <sheet name="2018" sheetId="2" r:id="rId2"/>
    <sheet name="2019" sheetId="3" r:id="rId3"/>
    <sheet name="2020" sheetId="5" r:id="rId4"/>
    <sheet name="Overall Stats" sheetId="4" r:id="rId5"/>
  </sheets>
  <definedNames>
    <definedName name="_xlnm._FilterDatabase" localSheetId="1" hidden="1">'2018'!$P$3:$AA$3</definedName>
    <definedName name="_xlnm.Print_Area" localSheetId="1">'2018'!$P$2:$AD$84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91" i="3" l="1"/>
  <c r="Q7" i="3"/>
  <c r="R7" i="3"/>
  <c r="S7" i="3"/>
  <c r="T7" i="3"/>
  <c r="U7" i="3"/>
  <c r="V7" i="3"/>
  <c r="W7" i="3"/>
  <c r="X7" i="3"/>
  <c r="Y7" i="3"/>
  <c r="Z7" i="3"/>
  <c r="AA7" i="3"/>
  <c r="AB7" i="3"/>
  <c r="P7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N93" i="3"/>
  <c r="K16" i="1" l="1"/>
  <c r="J16" i="1"/>
  <c r="I16" i="1"/>
  <c r="H16" i="1"/>
  <c r="V16" i="2"/>
  <c r="G15" i="4" s="1"/>
  <c r="AA16" i="2"/>
  <c r="Z16" i="2"/>
  <c r="Y16" i="2"/>
  <c r="X16" i="2"/>
  <c r="W16" i="2"/>
  <c r="H15" i="4" s="1"/>
  <c r="U16" i="2"/>
  <c r="F15" i="4" s="1"/>
  <c r="T16" i="2"/>
  <c r="E15" i="4" s="1"/>
  <c r="S16" i="2"/>
  <c r="D15" i="4" s="1"/>
  <c r="R16" i="2"/>
  <c r="C15" i="4" s="1"/>
  <c r="Q16" i="2"/>
  <c r="B15" i="4" s="1"/>
  <c r="P16" i="2"/>
  <c r="A15" i="4" s="1"/>
  <c r="R22" i="2" l="1"/>
  <c r="I15" i="4"/>
  <c r="S22" i="2"/>
  <c r="J15" i="4"/>
  <c r="H22" i="1"/>
  <c r="L15" i="4"/>
  <c r="I22" i="1"/>
  <c r="P22" i="2"/>
  <c r="K15" i="4"/>
  <c r="Q22" i="2"/>
  <c r="N9" i="4"/>
  <c r="E9" i="4"/>
  <c r="M9" i="4"/>
  <c r="H9" i="4"/>
  <c r="O9" i="4"/>
  <c r="I9" i="4"/>
  <c r="L9" i="4"/>
  <c r="D9" i="4"/>
  <c r="F9" i="4"/>
  <c r="J9" i="4"/>
  <c r="C9" i="4"/>
  <c r="A9" i="4"/>
  <c r="B9" i="4"/>
  <c r="G9" i="4"/>
  <c r="K9" i="4"/>
  <c r="B27" i="4"/>
  <c r="O4" i="1"/>
  <c r="N4" i="1"/>
  <c r="M4" i="1"/>
  <c r="L4" i="1"/>
  <c r="K4" i="1"/>
  <c r="J4" i="1"/>
  <c r="I4" i="1"/>
  <c r="H4" i="1"/>
  <c r="F45" i="1"/>
  <c r="C21" i="4" l="1"/>
  <c r="B21" i="4"/>
  <c r="A21" i="4"/>
  <c r="D21" i="4"/>
  <c r="T4" i="2"/>
  <c r="E3" i="4" s="1"/>
  <c r="AA4" i="2"/>
  <c r="L3" i="4" s="1"/>
  <c r="V4" i="2"/>
  <c r="G3" i="4" s="1"/>
  <c r="Y4" i="2"/>
  <c r="J3" i="4" s="1"/>
  <c r="Z4" i="2"/>
  <c r="K3" i="4" s="1"/>
  <c r="X4" i="2"/>
  <c r="I3" i="4" s="1"/>
  <c r="W4" i="2"/>
  <c r="H3" i="4" s="1"/>
  <c r="U4" i="2"/>
  <c r="F3" i="4" s="1"/>
  <c r="S4" i="2"/>
  <c r="D3" i="4" s="1"/>
  <c r="R4" i="2"/>
  <c r="C3" i="4" s="1"/>
  <c r="Q4" i="2"/>
  <c r="B3" i="4" s="1"/>
  <c r="P4" i="2"/>
  <c r="A3" i="4" s="1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l="1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J12" i="4"/>
  <c r="H12" i="4"/>
  <c r="G12" i="4"/>
  <c r="A6" i="4"/>
  <c r="F6" i="4"/>
  <c r="B12" i="4"/>
  <c r="M12" i="4"/>
  <c r="K6" i="4"/>
  <c r="J6" i="4"/>
  <c r="I12" i="4"/>
  <c r="K12" i="4"/>
  <c r="N12" i="4"/>
  <c r="L6" i="4"/>
  <c r="L12" i="4"/>
  <c r="C12" i="4"/>
  <c r="D6" i="4"/>
  <c r="B28" i="4"/>
  <c r="O12" i="4"/>
  <c r="D12" i="4"/>
  <c r="E6" i="4"/>
  <c r="B6" i="4"/>
  <c r="H6" i="4"/>
  <c r="C6" i="4"/>
  <c r="A12" i="4"/>
  <c r="I6" i="4"/>
  <c r="E12" i="4"/>
  <c r="G6" i="4"/>
  <c r="F12" i="4"/>
</calcChain>
</file>

<file path=xl/sharedStrings.xml><?xml version="1.0" encoding="utf-8"?>
<sst xmlns="http://schemas.openxmlformats.org/spreadsheetml/2006/main" count="914" uniqueCount="194">
  <si>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</si>
  <si>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</si>
  <si>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</si>
  <si>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</si>
  <si>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</si>
  <si>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</si>
  <si>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</si>
  <si>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</si>
  <si>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</si>
  <si>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</si>
  <si>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</si>
  <si>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</si>
  <si>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</si>
  <si>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</si>
  <si>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</si>
  <si>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</si>
  <si>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</si>
  <si>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</si>
  <si>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</si>
  <si>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</si>
  <si>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</si>
  <si>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</si>
  <si>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</si>
  <si>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</si>
  <si>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</si>
  <si>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</si>
  <si>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</si>
  <si>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</si>
  <si>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</si>
  <si>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</si>
  <si>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</si>
  <si>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</si>
  <si>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</si>
  <si>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</si>
  <si>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</si>
  <si>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</si>
  <si>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</si>
  <si>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</si>
  <si>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</si>
  <si>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</si>
  <si>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</si>
  <si>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</si>
  <si>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</si>
  <si>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</si>
  <si>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</si>
  <si>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</si>
  <si>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</si>
  <si>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</si>
  <si>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</si>
  <si>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</si>
  <si>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</si>
  <si>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</si>
  <si>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</si>
  <si>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</si>
  <si>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</si>
  <si>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</si>
  <si>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</si>
  <si>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</si>
  <si>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</si>
  <si>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</si>
  <si>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</si>
  <si>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</si>
  <si>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</si>
  <si>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</si>
  <si>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</si>
  <si>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</si>
  <si>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</si>
  <si>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</si>
  <si>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</si>
  <si>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</si>
  <si>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</si>
  <si>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</si>
  <si>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</si>
  <si>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</si>
  <si>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</si>
  <si>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</si>
  <si>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</si>
  <si>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</si>
  <si>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</si>
  <si>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</si>
  <si>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</si>
  <si>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</si>
  <si>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</si>
  <si>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</si>
  <si>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</si>
  <si>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</si>
  <si>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</si>
  <si>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</si>
  <si>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</si>
  <si>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</si>
  <si>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</si>
  <si>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</si>
  <si>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</si>
  <si>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</si>
  <si>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</si>
  <si>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</si>
  <si>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</si>
  <si>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</si>
  <si>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</si>
  <si>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</si>
  <si>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</si>
  <si>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</si>
  <si>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</si>
  <si>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</si>
  <si>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</si>
  <si>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</si>
  <si>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</si>
  <si>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</si>
  <si>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</si>
  <si>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</si>
  <si>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</si>
  <si>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</si>
  <si>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</si>
  <si>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</si>
  <si>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</si>
  <si>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</si>
  <si>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</si>
  <si>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</si>
  <si>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</si>
  <si>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</si>
  <si>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</si>
  <si>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</si>
  <si>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</si>
  <si>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</si>
  <si>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</si>
  <si>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</si>
  <si>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</si>
  <si>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</si>
  <si>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</si>
  <si>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</si>
  <si>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</si>
  <si>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</si>
  <si>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</si>
  <si>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</si>
  <si>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</si>
  <si>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</si>
  <si>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</si>
  <si>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</si>
  <si>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</si>
  <si>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</si>
  <si>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</si>
  <si>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</si>
  <si>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</si>
  <si>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</si>
  <si>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</si>
  <si>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</si>
  <si>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</si>
  <si>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</si>
  <si>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</si>
  <si>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</si>
  <si>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</si>
  <si>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</si>
  <si>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</si>
  <si>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</si>
  <si>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</si>
  <si>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</si>
  <si>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</si>
  <si>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</si>
  <si>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</si>
  <si>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</si>
  <si>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</si>
  <si>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</si>
  <si>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</si>
  <si>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</si>
  <si>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</si>
  <si>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</si>
  <si>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</si>
  <si>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</si>
  <si>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</si>
  <si>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</si>
  <si>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</si>
  <si>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</si>
  <si>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</si>
  <si>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</si>
  <si>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</si>
  <si>
    <t>70 Cutthroat</t>
  </si>
  <si>
    <t>48 Rainbow</t>
  </si>
  <si>
    <t>1 Bluegill 58 Rainbow</t>
  </si>
  <si>
    <t>60 Cutthroat</t>
  </si>
  <si>
    <t>27 Rainbow</t>
  </si>
  <si>
    <t>28 Rainbow 1 Wiper</t>
  </si>
  <si>
    <t>10 Cutthroat 6 Rainbow 2 Tiger</t>
  </si>
  <si>
    <t>22 Rainbow</t>
  </si>
  <si>
    <t>80 Cutthroat 2 Rainbow</t>
  </si>
  <si>
    <t>49 Rainbow</t>
  </si>
  <si>
    <t>42 Rainbow</t>
  </si>
  <si>
    <t>30 Rainbow</t>
  </si>
  <si>
    <t>10 Cutthroat 11 Rainbow</t>
  </si>
  <si>
    <t>9 Cutthroat 9 Rainbow 1 Tiger</t>
  </si>
  <si>
    <t>6 Cutthroat 1 Kokanee 1 Rainbow</t>
  </si>
  <si>
    <t>Muskie</t>
  </si>
  <si>
    <t>Chub</t>
  </si>
  <si>
    <t>1 Brown 10 Rainbow</t>
  </si>
  <si>
    <t>11 Cutthroat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</si>
</sst>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0" fontId="0" fillId="0" borderId="0" xfId="0" applyBorder="1"/>
    <xf numFmtId="0" fontId="7" fillId="0" borderId="0" xfId="0" applyFont="1" applyBorder="1" applyAlignment="1"/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2" fontId="0" fillId="0" borderId="0" xfId="0" applyNumberFormat="1"/>
  </cellXfs>
  <cellStyles count="2">
    <cellStyle name="Accent1" xfId="1" builtinId="29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10</c:v>
                </c:pt>
                <c:pt idx="5">
                  <c:v>314</c:v>
                </c:pt>
                <c:pt idx="6">
                  <c:v>42</c:v>
                </c:pt>
                <c:pt idx="7">
                  <c:v>53</c:v>
                </c:pt>
                <c:pt idx="8">
                  <c:v>44</c:v>
                </c:pt>
                <c:pt idx="9">
                  <c:v>4</c:v>
                </c:pt>
                <c:pt idx="10">
                  <c:v>451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Stats'!$A$6:$L$6</c:f>
              <c:numCache>
                <c:formatCode>0.00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0.68823124569855476</c:v>
                </c:pt>
                <c:pt idx="5">
                  <c:v>21.610461114934619</c:v>
                </c:pt>
                <c:pt idx="6">
                  <c:v>2.8905712319339298</c:v>
                </c:pt>
                <c:pt idx="7">
                  <c:v>3.6476256022023401</c:v>
                </c:pt>
                <c:pt idx="8">
                  <c:v>3.0282174810736406</c:v>
                </c:pt>
                <c:pt idx="9">
                  <c:v>0.27529249827942187</c:v>
                </c:pt>
                <c:pt idx="10">
                  <c:v>31.039229181004817</c:v>
                </c:pt>
                <c:pt idx="11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Stats'!$A$8:$O$8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Stats'!$A$9:$O$9</c:f>
              <c:numCache>
                <c:formatCode>General</c:formatCode>
                <c:ptCount val="15"/>
                <c:pt idx="0">
                  <c:v>1</c:v>
                </c:pt>
                <c:pt idx="1">
                  <c:v>31</c:v>
                </c:pt>
                <c:pt idx="2">
                  <c:v>166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447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766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cat>
            <c:strRef>
              <c:f>'Overall Stats'!$A$11:$O$11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Stats'!$A$12:$O$12</c:f>
              <c:numCache>
                <c:formatCode>0.00</c:formatCode>
                <c:ptCount val="15"/>
                <c:pt idx="0">
                  <c:v>6.8823124569855468E-2</c:v>
                </c:pt>
                <c:pt idx="1">
                  <c:v>2.1335168616655196</c:v>
                </c:pt>
                <c:pt idx="2">
                  <c:v>11.424638678596008</c:v>
                </c:pt>
                <c:pt idx="3">
                  <c:v>0.55058499655884374</c:v>
                </c:pt>
                <c:pt idx="4">
                  <c:v>6.8823124569855468E-2</c:v>
                </c:pt>
                <c:pt idx="5">
                  <c:v>0.34411562284927738</c:v>
                </c:pt>
                <c:pt idx="6">
                  <c:v>30.763936682725397</c:v>
                </c:pt>
                <c:pt idx="7">
                  <c:v>0.82587749483826567</c:v>
                </c:pt>
                <c:pt idx="8">
                  <c:v>0.27529249827942187</c:v>
                </c:pt>
                <c:pt idx="9">
                  <c:v>0.27529249827942187</c:v>
                </c:pt>
                <c:pt idx="10">
                  <c:v>52.718513420509296</c:v>
                </c:pt>
                <c:pt idx="11">
                  <c:v>6.8823124569855468E-2</c:v>
                </c:pt>
                <c:pt idx="12">
                  <c:v>6.8823124569855468E-2</c:v>
                </c:pt>
                <c:pt idx="13">
                  <c:v>0.13764624913971094</c:v>
                </c:pt>
                <c:pt idx="14">
                  <c:v>0.27529249827942187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226</c:v>
                </c:pt>
                <c:pt idx="9">
                  <c:v>309</c:v>
                </c:pt>
                <c:pt idx="10">
                  <c:v>31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5.5058499655884381</c:v>
                </c:pt>
                <c:pt idx="1">
                  <c:v>9.1534755677907782</c:v>
                </c:pt>
                <c:pt idx="2">
                  <c:v>13.351686166551962</c:v>
                </c:pt>
                <c:pt idx="3">
                  <c:v>4.4735030970406058</c:v>
                </c:pt>
                <c:pt idx="4">
                  <c:v>2.821748107364074</c:v>
                </c:pt>
                <c:pt idx="5">
                  <c:v>10.80523055746731</c:v>
                </c:pt>
                <c:pt idx="6">
                  <c:v>10.529938059187888</c:v>
                </c:pt>
                <c:pt idx="7">
                  <c:v>0.27529249827942187</c:v>
                </c:pt>
                <c:pt idx="8">
                  <c:v>15.554026152787337</c:v>
                </c:pt>
                <c:pt idx="9">
                  <c:v>21.266345492085339</c:v>
                </c:pt>
                <c:pt idx="10">
                  <c:v>2.1335168616655196</c:v>
                </c:pt>
                <c:pt idx="11">
                  <c:v>4.1293874741913283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566</c:v>
                </c:pt>
                <c:pt idx="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20.646937370956643</c:v>
                </c:pt>
                <c:pt idx="1">
                  <c:v>21.610461114934619</c:v>
                </c:pt>
                <c:pt idx="2">
                  <c:v>38.953888506538199</c:v>
                </c:pt>
                <c:pt idx="3">
                  <c:v>18.788713007570543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13</xdr:col>
      <xdr:colOff>428624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13</xdr:col>
      <xdr:colOff>428624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33" t="s">
        <v>8</v>
      </c>
      <c r="C2" s="33"/>
      <c r="D2" s="33"/>
      <c r="E2" s="33"/>
      <c r="F2" s="7" t="s">
        <v>6</v>
      </c>
      <c r="G2" s="7" t="s">
        <v>7</v>
      </c>
      <c r="H2" s="34" t="s">
        <v>111</v>
      </c>
      <c r="I2" s="34"/>
      <c r="J2" s="34"/>
      <c r="K2" s="34"/>
      <c r="L2" s="34"/>
      <c r="M2" s="34"/>
      <c r="N2" s="34"/>
      <c r="O2" s="34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35" t="s">
        <v>127</v>
      </c>
      <c r="I5" s="35"/>
      <c r="J5" s="35"/>
      <c r="K5" s="35"/>
      <c r="L5" s="35"/>
      <c r="M5" s="35"/>
      <c r="N5" s="35"/>
      <c r="O5" s="35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34" t="s">
        <v>119</v>
      </c>
      <c r="I8" s="34"/>
      <c r="J8" s="34"/>
      <c r="K8" s="34"/>
      <c r="L8" s="34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35" t="s">
        <v>128</v>
      </c>
      <c r="I11" s="35"/>
      <c r="J11" s="35"/>
      <c r="K11" s="35"/>
      <c r="L11" s="35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34" t="s">
        <v>139</v>
      </c>
      <c r="I14" s="34"/>
      <c r="J14" s="34"/>
      <c r="K14" s="34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35" t="s">
        <v>140</v>
      </c>
      <c r="I17" s="35"/>
      <c r="J17" s="35"/>
      <c r="K17" s="35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34" t="s">
        <v>138</v>
      </c>
      <c r="I20" s="34"/>
      <c r="J20" s="34"/>
      <c r="K20" s="34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35" t="s">
        <v>145</v>
      </c>
      <c r="I23" s="35"/>
      <c r="J23" s="35"/>
      <c r="K23" s="35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F1" zoomScale="80" zoomScaleNormal="80" workbookViewId="0">
      <selection activeCell="P7" sqref="P7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3" t="s">
        <v>8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7" t="s">
        <v>6</v>
      </c>
      <c r="O2" s="7" t="s">
        <v>7</v>
      </c>
      <c r="P2" s="36" t="s">
        <v>111</v>
      </c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35" t="s">
        <v>127</v>
      </c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34" t="s">
        <v>119</v>
      </c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35" t="s">
        <v>128</v>
      </c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34" t="s">
        <v>139</v>
      </c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35" t="s">
        <v>140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34" t="s">
        <v>138</v>
      </c>
      <c r="Q20" s="34"/>
      <c r="R20" s="34"/>
      <c r="S20" s="34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35" t="s">
        <v>145</v>
      </c>
      <c r="Q23" s="35"/>
      <c r="R23" s="35"/>
      <c r="S23" s="35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6"/>
  <sheetViews>
    <sheetView tabSelected="1" topLeftCell="K1" zoomScale="80" zoomScaleNormal="80" workbookViewId="0">
      <selection activeCell="P13" sqref="P13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13" bestFit="1" customWidth="1"/>
    <col min="19" max="19" width="10.85546875" bestFit="1" customWidth="1"/>
    <col min="20" max="20" width="10.7109375" bestFit="1" customWidth="1"/>
    <col min="21" max="21" width="10.28515625" bestFit="1" customWidth="1"/>
    <col min="22" max="22" width="10.5703125" bestFit="1" customWidth="1"/>
    <col min="23" max="23" width="10.28515625" bestFit="1" customWidth="1"/>
    <col min="24" max="24" width="12.42578125" bestFit="1" customWidth="1"/>
    <col min="25" max="25" width="10.5703125" bestFit="1" customWidth="1"/>
    <col min="26" max="26" width="12.42578125" customWidth="1"/>
    <col min="27" max="27" width="12.28515625" bestFit="1" customWidth="1"/>
    <col min="28" max="28" width="7.5703125" bestFit="1" customWidth="1"/>
    <col min="29" max="29" width="12.57031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33" t="s">
        <v>8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7" t="s">
        <v>6</v>
      </c>
      <c r="O2" s="7" t="s">
        <v>7</v>
      </c>
      <c r="P2" s="34" t="s">
        <v>111</v>
      </c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58</v>
      </c>
      <c r="Z3" s="14" t="s">
        <v>43</v>
      </c>
      <c r="AA3" s="14" t="s">
        <v>5</v>
      </c>
      <c r="AB3" s="30" t="s">
        <v>160</v>
      </c>
    </row>
    <row r="4" spans="1:30" ht="15.75" x14ac:dyDescent="0.25">
      <c r="A4" s="25" t="s">
        <v>22</v>
      </c>
      <c r="B4" s="14"/>
      <c r="C4" s="14"/>
      <c r="D4" s="14"/>
      <c r="E4" s="14">
        <v>1</v>
      </c>
      <c r="F4" s="14"/>
      <c r="G4" s="14"/>
      <c r="H4" s="14"/>
      <c r="I4" s="14"/>
      <c r="J4" s="14"/>
      <c r="K4" s="14"/>
      <c r="L4" s="14"/>
      <c r="M4" s="14"/>
      <c r="N4" s="14">
        <v>1</v>
      </c>
      <c r="O4" s="14" t="s">
        <v>18</v>
      </c>
      <c r="P4" s="14">
        <f>SUM(N4:N15)</f>
        <v>217</v>
      </c>
      <c r="Q4" s="14">
        <f>SUM(N16:N21)</f>
        <v>121</v>
      </c>
      <c r="R4" s="14">
        <f>SUM(N22)</f>
        <v>6</v>
      </c>
      <c r="S4" s="14">
        <f>SUM(N23:N31)</f>
        <v>238</v>
      </c>
      <c r="T4" s="14">
        <f>SUM(N32:N37)</f>
        <v>56</v>
      </c>
      <c r="U4" s="14">
        <f>SUM(N38:N46)</f>
        <v>52</v>
      </c>
      <c r="V4" s="14">
        <f>SUM(N47:N52)</f>
        <v>29</v>
      </c>
      <c r="W4" s="14">
        <f>SUM(N53:N60)</f>
        <v>45</v>
      </c>
      <c r="X4" s="14">
        <f>SUM(N61:N68)</f>
        <v>221</v>
      </c>
      <c r="Y4" s="14">
        <f>SUM(N69:N70)</f>
        <v>2</v>
      </c>
      <c r="Z4" s="14">
        <f>SUM(N71:N73)</f>
        <v>71</v>
      </c>
      <c r="AA4" s="14">
        <f>SUM(N74:N89)</f>
        <v>525</v>
      </c>
      <c r="AB4" s="14">
        <f>SUM(N90)</f>
        <v>1</v>
      </c>
    </row>
    <row r="5" spans="1:30" ht="21" thickBot="1" x14ac:dyDescent="0.35">
      <c r="A5" s="25" t="s">
        <v>22</v>
      </c>
      <c r="B5" s="14"/>
      <c r="C5" s="14"/>
      <c r="D5" s="14"/>
      <c r="E5" s="14">
        <v>25</v>
      </c>
      <c r="F5" s="14"/>
      <c r="G5" s="14"/>
      <c r="H5" s="14"/>
      <c r="I5" s="14"/>
      <c r="J5" s="14"/>
      <c r="K5" s="14"/>
      <c r="L5" s="14"/>
      <c r="M5" s="14"/>
      <c r="N5" s="14">
        <v>1</v>
      </c>
      <c r="O5" s="14" t="s">
        <v>18</v>
      </c>
      <c r="P5" s="35" t="s">
        <v>127</v>
      </c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</row>
    <row r="6" spans="1:30" ht="16.5" thickTop="1" x14ac:dyDescent="0.25">
      <c r="A6" s="25" t="s">
        <v>22</v>
      </c>
      <c r="B6" s="14"/>
      <c r="C6" s="14"/>
      <c r="D6" s="14"/>
      <c r="E6" s="14"/>
      <c r="F6" s="14"/>
      <c r="G6" s="14"/>
      <c r="H6" s="14"/>
      <c r="I6" s="14"/>
      <c r="J6" s="14">
        <v>26</v>
      </c>
      <c r="K6" s="14"/>
      <c r="L6" s="14"/>
      <c r="M6" s="14"/>
      <c r="N6" s="14">
        <v>10</v>
      </c>
      <c r="O6" s="14" t="s">
        <v>48</v>
      </c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58</v>
      </c>
      <c r="Z6" s="14" t="s">
        <v>43</v>
      </c>
      <c r="AA6" s="14" t="s">
        <v>5</v>
      </c>
      <c r="AB6" s="17" t="s">
        <v>160</v>
      </c>
    </row>
    <row r="7" spans="1:30" ht="15.75" x14ac:dyDescent="0.25">
      <c r="A7" s="25" t="s">
        <v>22</v>
      </c>
      <c r="B7" s="14"/>
      <c r="C7" s="14"/>
      <c r="D7" s="14"/>
      <c r="E7" s="14"/>
      <c r="F7" s="14"/>
      <c r="G7" s="14"/>
      <c r="H7" s="14"/>
      <c r="I7" s="14"/>
      <c r="J7" s="14">
        <v>30</v>
      </c>
      <c r="K7" s="14"/>
      <c r="L7" s="14"/>
      <c r="M7" s="14"/>
      <c r="N7" s="14">
        <v>9</v>
      </c>
      <c r="O7" s="14" t="s">
        <v>171</v>
      </c>
      <c r="P7" s="23">
        <f>SUM(P4/$N91*100)</f>
        <v>13.69949494949495</v>
      </c>
      <c r="Q7" s="23">
        <f t="shared" ref="Q7:AB7" si="0">SUM(Q4/$N91*100)</f>
        <v>7.6388888888888893</v>
      </c>
      <c r="R7" s="23">
        <f t="shared" si="0"/>
        <v>0.37878787878787878</v>
      </c>
      <c r="S7" s="23">
        <f t="shared" si="0"/>
        <v>15.025252525252524</v>
      </c>
      <c r="T7" s="23">
        <f t="shared" si="0"/>
        <v>3.535353535353535</v>
      </c>
      <c r="U7" s="23">
        <f t="shared" si="0"/>
        <v>3.2828282828282833</v>
      </c>
      <c r="V7" s="23">
        <f t="shared" si="0"/>
        <v>1.8308080808080809</v>
      </c>
      <c r="W7" s="23">
        <f t="shared" si="0"/>
        <v>2.8409090909090908</v>
      </c>
      <c r="X7" s="23">
        <f t="shared" si="0"/>
        <v>13.952020202020202</v>
      </c>
      <c r="Y7" s="23">
        <f t="shared" si="0"/>
        <v>0.12626262626262627</v>
      </c>
      <c r="Z7" s="23">
        <f t="shared" si="0"/>
        <v>4.4823232323232318</v>
      </c>
      <c r="AA7" s="23">
        <f t="shared" si="0"/>
        <v>33.143939393939391</v>
      </c>
      <c r="AB7" s="23">
        <f t="shared" si="0"/>
        <v>6.3131313131313135E-2</v>
      </c>
      <c r="AC7" s="37"/>
    </row>
    <row r="8" spans="1:30" ht="21" thickBot="1" x14ac:dyDescent="0.35">
      <c r="A8" s="25" t="s">
        <v>22</v>
      </c>
      <c r="B8" s="14"/>
      <c r="C8" s="14"/>
      <c r="D8" s="14"/>
      <c r="E8" s="14"/>
      <c r="F8" s="14"/>
      <c r="G8" s="14"/>
      <c r="H8" s="14"/>
      <c r="I8" s="14"/>
      <c r="J8" s="14"/>
      <c r="K8" s="14">
        <v>7</v>
      </c>
      <c r="L8" s="14"/>
      <c r="M8" s="14"/>
      <c r="N8" s="14">
        <v>48</v>
      </c>
      <c r="O8" s="14" t="s">
        <v>176</v>
      </c>
      <c r="P8" s="34" t="s">
        <v>119</v>
      </c>
      <c r="Q8" s="34"/>
      <c r="R8" s="34"/>
      <c r="S8" s="34"/>
      <c r="T8" s="34"/>
      <c r="U8" s="34"/>
      <c r="V8" s="34"/>
      <c r="W8" s="34"/>
      <c r="X8" s="34"/>
      <c r="Y8" s="34"/>
      <c r="Z8" s="34"/>
      <c r="AA8" s="32"/>
      <c r="AB8" s="32"/>
      <c r="AC8" s="32"/>
      <c r="AD8" s="32"/>
    </row>
    <row r="9" spans="1:30" ht="16.5" thickTop="1" x14ac:dyDescent="0.25">
      <c r="A9" s="25" t="s">
        <v>22</v>
      </c>
      <c r="B9" s="14"/>
      <c r="C9" s="14"/>
      <c r="D9" s="14"/>
      <c r="E9" s="14"/>
      <c r="F9" s="14"/>
      <c r="G9" s="14"/>
      <c r="H9" s="14"/>
      <c r="I9" s="14"/>
      <c r="J9" s="14"/>
      <c r="K9" s="14">
        <v>8</v>
      </c>
      <c r="L9" s="14"/>
      <c r="M9" s="14"/>
      <c r="N9" s="14">
        <v>59</v>
      </c>
      <c r="O9" s="14" t="s">
        <v>177</v>
      </c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1"/>
    </row>
    <row r="10" spans="1:30" ht="15.75" x14ac:dyDescent="0.25">
      <c r="A10" s="25" t="s">
        <v>22</v>
      </c>
      <c r="B10" s="14"/>
      <c r="C10" s="14"/>
      <c r="D10" s="14"/>
      <c r="E10" s="14"/>
      <c r="F10" s="14"/>
      <c r="G10" s="14"/>
      <c r="H10" s="14"/>
      <c r="I10" s="14"/>
      <c r="J10" s="14"/>
      <c r="K10" s="14">
        <v>14</v>
      </c>
      <c r="L10" s="14"/>
      <c r="M10" s="14"/>
      <c r="N10" s="14">
        <v>16</v>
      </c>
      <c r="O10" s="14" t="s">
        <v>28</v>
      </c>
      <c r="P10" s="14">
        <v>1</v>
      </c>
      <c r="Q10" s="14">
        <v>2</v>
      </c>
      <c r="R10" s="14">
        <v>1</v>
      </c>
      <c r="S10" s="14">
        <v>1</v>
      </c>
      <c r="T10" s="14">
        <v>637</v>
      </c>
      <c r="U10" s="14">
        <v>6</v>
      </c>
      <c r="V10" s="14">
        <v>2</v>
      </c>
      <c r="W10" s="14">
        <v>2</v>
      </c>
      <c r="X10" s="14">
        <v>923</v>
      </c>
      <c r="Y10" s="14">
        <v>7</v>
      </c>
      <c r="Z10" s="14">
        <v>2</v>
      </c>
      <c r="AA10" s="14"/>
      <c r="AB10" s="14"/>
      <c r="AC10" s="14"/>
      <c r="AD10" s="14"/>
    </row>
    <row r="11" spans="1:30" ht="21" thickBot="1" x14ac:dyDescent="0.35">
      <c r="A11" s="25" t="s">
        <v>22</v>
      </c>
      <c r="B11" s="14"/>
      <c r="C11" s="14"/>
      <c r="D11" s="14"/>
      <c r="E11" s="14"/>
      <c r="F11" s="14"/>
      <c r="G11" s="14"/>
      <c r="H11" s="14"/>
      <c r="I11" s="14"/>
      <c r="J11" s="14"/>
      <c r="K11" s="14">
        <v>15</v>
      </c>
      <c r="L11" s="14"/>
      <c r="M11" s="14"/>
      <c r="N11" s="14">
        <v>17</v>
      </c>
      <c r="O11" s="14" t="s">
        <v>83</v>
      </c>
      <c r="P11" s="35" t="s">
        <v>128</v>
      </c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2"/>
      <c r="AB11" s="32"/>
      <c r="AC11" s="32"/>
      <c r="AD11" s="32"/>
    </row>
    <row r="12" spans="1:30" ht="16.5" thickTop="1" x14ac:dyDescent="0.25">
      <c r="A12" s="25" t="s">
        <v>22</v>
      </c>
      <c r="B12" s="14"/>
      <c r="C12" s="14"/>
      <c r="D12" s="14"/>
      <c r="E12" s="14"/>
      <c r="F12" s="14"/>
      <c r="G12" s="14"/>
      <c r="H12" s="14"/>
      <c r="I12" s="14"/>
      <c r="J12" s="14"/>
      <c r="K12" s="14">
        <v>16</v>
      </c>
      <c r="L12" s="14"/>
      <c r="M12" s="14"/>
      <c r="N12" s="14">
        <v>12</v>
      </c>
      <c r="O12" s="14" t="s">
        <v>71</v>
      </c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ht="15.75" x14ac:dyDescent="0.25">
      <c r="A13" s="25" t="s">
        <v>22</v>
      </c>
      <c r="B13" s="14"/>
      <c r="C13" s="14"/>
      <c r="D13" s="14"/>
      <c r="E13" s="14"/>
      <c r="F13" s="14"/>
      <c r="G13" s="14"/>
      <c r="H13" s="14"/>
      <c r="I13" s="14"/>
      <c r="J13" s="14"/>
      <c r="K13" s="14">
        <v>22</v>
      </c>
      <c r="L13" s="14"/>
      <c r="M13" s="14"/>
      <c r="N13" s="14">
        <v>9</v>
      </c>
      <c r="O13" s="14" t="s">
        <v>34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ht="21" thickBot="1" x14ac:dyDescent="0.35">
      <c r="A14" s="25" t="s">
        <v>22</v>
      </c>
      <c r="B14" s="14"/>
      <c r="C14" s="14"/>
      <c r="D14" s="14"/>
      <c r="E14" s="14"/>
      <c r="F14" s="14"/>
      <c r="G14" s="14"/>
      <c r="H14" s="14"/>
      <c r="I14" s="14"/>
      <c r="J14" s="14"/>
      <c r="K14" s="14">
        <v>23</v>
      </c>
      <c r="L14" s="14"/>
      <c r="M14" s="14"/>
      <c r="N14" s="14">
        <v>29</v>
      </c>
      <c r="O14" s="14" t="s">
        <v>180</v>
      </c>
      <c r="P14" s="34" t="s">
        <v>139</v>
      </c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14"/>
      <c r="AC14" s="14"/>
      <c r="AD14" s="14"/>
    </row>
    <row r="15" spans="1:30" ht="16.5" thickTop="1" x14ac:dyDescent="0.25">
      <c r="A15" s="25" t="s">
        <v>22</v>
      </c>
      <c r="B15" s="14"/>
      <c r="C15" s="14"/>
      <c r="D15" s="14"/>
      <c r="E15" s="14"/>
      <c r="F15" s="14"/>
      <c r="G15" s="14"/>
      <c r="H15" s="14"/>
      <c r="I15" s="14"/>
      <c r="J15" s="14"/>
      <c r="K15" s="14">
        <v>28</v>
      </c>
      <c r="L15" s="14"/>
      <c r="M15" s="14"/>
      <c r="N15" s="14">
        <v>6</v>
      </c>
      <c r="O15" s="14" t="s">
        <v>25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44</v>
      </c>
      <c r="B16" s="14"/>
      <c r="C16" s="14"/>
      <c r="D16" s="14"/>
      <c r="E16" s="14">
        <v>19</v>
      </c>
      <c r="F16" s="14"/>
      <c r="G16" s="14"/>
      <c r="H16" s="14"/>
      <c r="I16" s="14"/>
      <c r="J16" s="14"/>
      <c r="K16" s="14"/>
      <c r="L16" s="14"/>
      <c r="M16" s="14"/>
      <c r="N16" s="14">
        <v>9</v>
      </c>
      <c r="O16" s="14" t="s">
        <v>34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ht="21" thickBot="1" x14ac:dyDescent="0.35">
      <c r="A17" s="25" t="s">
        <v>44</v>
      </c>
      <c r="B17" s="14"/>
      <c r="C17" s="14"/>
      <c r="D17" s="14"/>
      <c r="E17" s="14"/>
      <c r="F17" s="14"/>
      <c r="G17" s="14">
        <v>3</v>
      </c>
      <c r="H17" s="14"/>
      <c r="I17" s="14"/>
      <c r="J17" s="14"/>
      <c r="K17" s="14"/>
      <c r="L17" s="14"/>
      <c r="M17" s="14"/>
      <c r="N17" s="14">
        <v>41</v>
      </c>
      <c r="O17" s="14" t="s">
        <v>158</v>
      </c>
      <c r="P17" s="35" t="s">
        <v>140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14"/>
      <c r="AC17" s="14"/>
      <c r="AD17" s="14"/>
    </row>
    <row r="18" spans="1:30" ht="16.5" thickTop="1" x14ac:dyDescent="0.25">
      <c r="A18" s="25" t="s">
        <v>44</v>
      </c>
      <c r="B18" s="14"/>
      <c r="C18" s="14"/>
      <c r="D18" s="14"/>
      <c r="E18" s="14"/>
      <c r="F18" s="14"/>
      <c r="G18" s="14"/>
      <c r="H18" s="14">
        <v>24</v>
      </c>
      <c r="I18" s="14"/>
      <c r="J18" s="14"/>
      <c r="K18" s="14"/>
      <c r="L18" s="14"/>
      <c r="M18" s="14"/>
      <c r="N18" s="14">
        <v>7</v>
      </c>
      <c r="O18" s="14" t="s">
        <v>68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44</v>
      </c>
      <c r="B19" s="14"/>
      <c r="C19" s="14"/>
      <c r="D19" s="14"/>
      <c r="E19" s="14"/>
      <c r="F19" s="14"/>
      <c r="G19" s="14"/>
      <c r="H19" s="14"/>
      <c r="I19" s="14"/>
      <c r="J19" s="14">
        <v>25</v>
      </c>
      <c r="K19" s="14"/>
      <c r="L19" s="14"/>
      <c r="M19" s="14"/>
      <c r="N19" s="14">
        <v>10</v>
      </c>
      <c r="O19" s="14" t="s">
        <v>48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ht="21" thickBot="1" x14ac:dyDescent="0.35">
      <c r="A20" s="25" t="s">
        <v>44</v>
      </c>
      <c r="B20" s="14"/>
      <c r="C20" s="14"/>
      <c r="D20" s="14"/>
      <c r="E20" s="14"/>
      <c r="F20" s="14"/>
      <c r="G20" s="14"/>
      <c r="H20" s="14"/>
      <c r="I20" s="14"/>
      <c r="J20" s="14"/>
      <c r="K20" s="14">
        <v>18</v>
      </c>
      <c r="L20" s="14"/>
      <c r="M20" s="14"/>
      <c r="N20" s="14">
        <v>27</v>
      </c>
      <c r="O20" s="14" t="s">
        <v>179</v>
      </c>
      <c r="P20" s="34" t="s">
        <v>138</v>
      </c>
      <c r="Q20" s="34"/>
      <c r="R20" s="34"/>
      <c r="S20" s="3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44</v>
      </c>
      <c r="B21" s="14"/>
      <c r="C21" s="14"/>
      <c r="D21" s="14"/>
      <c r="E21" s="14"/>
      <c r="F21" s="14"/>
      <c r="G21" s="14"/>
      <c r="H21" s="14"/>
      <c r="I21" s="14"/>
      <c r="J21" s="14"/>
      <c r="K21" s="14">
        <v>26</v>
      </c>
      <c r="L21" s="14"/>
      <c r="M21" s="14"/>
      <c r="N21" s="14">
        <v>27</v>
      </c>
      <c r="O21" s="14" t="s">
        <v>179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170</v>
      </c>
      <c r="B22" s="14"/>
      <c r="C22" s="14"/>
      <c r="D22" s="14"/>
      <c r="E22" s="14"/>
      <c r="F22" s="14"/>
      <c r="G22" s="14"/>
      <c r="H22" s="14"/>
      <c r="I22" s="14"/>
      <c r="J22" s="14">
        <v>25</v>
      </c>
      <c r="K22" s="14"/>
      <c r="L22" s="14"/>
      <c r="M22" s="14"/>
      <c r="N22" s="14">
        <v>6</v>
      </c>
      <c r="O22" s="14" t="s">
        <v>25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172</v>
      </c>
      <c r="B23" s="14"/>
      <c r="C23" s="14"/>
      <c r="D23" s="14"/>
      <c r="E23" s="14"/>
      <c r="F23" s="14"/>
      <c r="G23" s="14"/>
      <c r="H23" s="14"/>
      <c r="I23" s="14"/>
      <c r="J23" s="14"/>
      <c r="K23" s="14">
        <v>1</v>
      </c>
      <c r="L23" s="14"/>
      <c r="M23" s="14"/>
      <c r="N23" s="14">
        <v>22</v>
      </c>
      <c r="O23" s="14" t="s">
        <v>173</v>
      </c>
      <c r="P23" s="35" t="s">
        <v>145</v>
      </c>
      <c r="Q23" s="35"/>
      <c r="R23" s="35"/>
      <c r="S23" s="35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172</v>
      </c>
      <c r="B24" s="14"/>
      <c r="C24" s="14"/>
      <c r="D24" s="14"/>
      <c r="E24" s="14"/>
      <c r="F24" s="14"/>
      <c r="G24" s="14"/>
      <c r="H24" s="14"/>
      <c r="I24" s="14"/>
      <c r="J24" s="14"/>
      <c r="K24" s="14">
        <v>3</v>
      </c>
      <c r="L24" s="14"/>
      <c r="M24" s="14"/>
      <c r="N24" s="14">
        <v>3</v>
      </c>
      <c r="O24" s="14" t="s">
        <v>79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172</v>
      </c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>
        <v>4</v>
      </c>
      <c r="M25" s="14"/>
      <c r="N25" s="14">
        <v>10</v>
      </c>
      <c r="O25" s="14" t="s">
        <v>48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172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>
        <v>5</v>
      </c>
      <c r="M26" s="14"/>
      <c r="N26" s="14">
        <v>7</v>
      </c>
      <c r="O26" s="14" t="s">
        <v>68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172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>
        <v>6</v>
      </c>
      <c r="M27" s="14"/>
      <c r="N27" s="14">
        <v>22</v>
      </c>
      <c r="O27" s="14" t="s">
        <v>182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172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>
        <v>11</v>
      </c>
      <c r="M28" s="14"/>
      <c r="N28" s="14">
        <v>49</v>
      </c>
      <c r="O28" s="14" t="s">
        <v>184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172</v>
      </c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>
        <v>13</v>
      </c>
      <c r="M29" s="14"/>
      <c r="N29" s="14">
        <v>42</v>
      </c>
      <c r="O29" s="14" t="s">
        <v>185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172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>
        <v>15</v>
      </c>
      <c r="M30" s="14"/>
      <c r="N30" s="14">
        <v>30</v>
      </c>
      <c r="O30" s="14" t="s">
        <v>186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172</v>
      </c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>
        <v>18</v>
      </c>
      <c r="M31" s="14"/>
      <c r="N31" s="14">
        <v>53</v>
      </c>
      <c r="O31" s="14" t="s">
        <v>77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15</v>
      </c>
      <c r="B32" s="14"/>
      <c r="C32" s="14"/>
      <c r="D32" s="14"/>
      <c r="E32" s="14">
        <v>28</v>
      </c>
      <c r="F32" s="14"/>
      <c r="G32" s="14"/>
      <c r="H32" s="14"/>
      <c r="I32" s="14"/>
      <c r="J32" s="14"/>
      <c r="K32" s="14"/>
      <c r="L32" s="14"/>
      <c r="M32" s="14"/>
      <c r="N32" s="14">
        <v>10</v>
      </c>
      <c r="O32" s="14" t="s">
        <v>151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29</v>
      </c>
      <c r="F33" s="14"/>
      <c r="G33" s="14"/>
      <c r="H33" s="14"/>
      <c r="I33" s="14"/>
      <c r="J33" s="14"/>
      <c r="K33" s="14"/>
      <c r="L33" s="14"/>
      <c r="M33" s="14"/>
      <c r="N33" s="14">
        <v>18</v>
      </c>
      <c r="O33" s="14" t="s">
        <v>152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/>
      <c r="F34" s="14">
        <v>2</v>
      </c>
      <c r="G34" s="14"/>
      <c r="H34" s="14"/>
      <c r="I34" s="14"/>
      <c r="J34" s="14"/>
      <c r="K34" s="14"/>
      <c r="L34" s="14"/>
      <c r="M34" s="14"/>
      <c r="N34" s="14">
        <v>6</v>
      </c>
      <c r="O34" s="14" t="s">
        <v>153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3</v>
      </c>
      <c r="G35" s="14"/>
      <c r="H35" s="14"/>
      <c r="I35" s="14"/>
      <c r="J35" s="14"/>
      <c r="K35" s="14"/>
      <c r="L35" s="14"/>
      <c r="M35" s="14"/>
      <c r="N35" s="14">
        <v>11</v>
      </c>
      <c r="O35" s="14" t="s">
        <v>193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6</v>
      </c>
      <c r="G36" s="14"/>
      <c r="H36" s="14"/>
      <c r="I36" s="14"/>
      <c r="J36" s="14"/>
      <c r="K36" s="14"/>
      <c r="L36" s="14"/>
      <c r="M36" s="14"/>
      <c r="N36" s="14">
        <v>7</v>
      </c>
      <c r="O36" s="14" t="s">
        <v>85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15</v>
      </c>
      <c r="B37" s="14"/>
      <c r="C37" s="14"/>
      <c r="D37" s="14"/>
      <c r="E37" s="14"/>
      <c r="F37" s="14">
        <v>10</v>
      </c>
      <c r="G37" s="14"/>
      <c r="H37" s="14"/>
      <c r="I37" s="14"/>
      <c r="J37" s="14"/>
      <c r="K37" s="14"/>
      <c r="L37" s="14"/>
      <c r="M37" s="14"/>
      <c r="N37" s="14">
        <v>4</v>
      </c>
      <c r="O37" s="14" t="s">
        <v>70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84</v>
      </c>
      <c r="B38" s="14"/>
      <c r="C38" s="14"/>
      <c r="D38" s="14">
        <v>25</v>
      </c>
      <c r="E38" s="14"/>
      <c r="F38" s="14"/>
      <c r="G38" s="14"/>
      <c r="H38" s="14"/>
      <c r="I38" s="14"/>
      <c r="J38" s="14"/>
      <c r="K38" s="14"/>
      <c r="L38" s="14"/>
      <c r="M38" s="14"/>
      <c r="N38" s="14">
        <v>1</v>
      </c>
      <c r="O38" s="14" t="s">
        <v>18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84</v>
      </c>
      <c r="B39" s="14"/>
      <c r="C39" s="14"/>
      <c r="D39" s="14"/>
      <c r="E39" s="14">
        <v>1</v>
      </c>
      <c r="F39" s="14"/>
      <c r="G39" s="14"/>
      <c r="H39" s="14"/>
      <c r="I39" s="14"/>
      <c r="J39" s="14"/>
      <c r="K39" s="14"/>
      <c r="L39" s="14"/>
      <c r="M39" s="14"/>
      <c r="N39" s="14">
        <v>12</v>
      </c>
      <c r="O39" s="14" t="s">
        <v>71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84</v>
      </c>
      <c r="B40" s="14"/>
      <c r="C40" s="14"/>
      <c r="D40" s="14"/>
      <c r="E40" s="14">
        <v>4</v>
      </c>
      <c r="F40" s="14"/>
      <c r="G40" s="14"/>
      <c r="H40" s="14"/>
      <c r="I40" s="14"/>
      <c r="J40" s="14"/>
      <c r="K40" s="14"/>
      <c r="L40" s="14"/>
      <c r="M40" s="14"/>
      <c r="N40" s="14">
        <v>6</v>
      </c>
      <c r="O40" s="14" t="s">
        <v>25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84</v>
      </c>
      <c r="B41" s="14"/>
      <c r="C41" s="14"/>
      <c r="D41" s="14"/>
      <c r="E41" s="14">
        <v>11</v>
      </c>
      <c r="F41" s="14"/>
      <c r="G41" s="14"/>
      <c r="H41" s="14"/>
      <c r="I41" s="14"/>
      <c r="J41" s="14"/>
      <c r="K41" s="14"/>
      <c r="L41" s="14"/>
      <c r="M41" s="14"/>
      <c r="N41" s="14">
        <v>2</v>
      </c>
      <c r="O41" s="14" t="s">
        <v>41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84</v>
      </c>
      <c r="B42" s="14"/>
      <c r="C42" s="14"/>
      <c r="D42" s="14"/>
      <c r="E42" s="14">
        <v>13</v>
      </c>
      <c r="F42" s="14"/>
      <c r="G42" s="14"/>
      <c r="H42" s="14"/>
      <c r="I42" s="14"/>
      <c r="J42" s="14"/>
      <c r="K42" s="14"/>
      <c r="L42" s="14"/>
      <c r="M42" s="14"/>
      <c r="N42" s="14">
        <v>12</v>
      </c>
      <c r="O42" s="14" t="s">
        <v>71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84</v>
      </c>
      <c r="B43" s="14"/>
      <c r="C43" s="14"/>
      <c r="D43" s="14"/>
      <c r="E43" s="14">
        <v>15</v>
      </c>
      <c r="F43" s="14"/>
      <c r="G43" s="14"/>
      <c r="H43" s="14"/>
      <c r="I43" s="14"/>
      <c r="J43" s="14"/>
      <c r="K43" s="14"/>
      <c r="L43" s="14"/>
      <c r="M43" s="14"/>
      <c r="N43" s="14">
        <v>9</v>
      </c>
      <c r="O43" s="14" t="s">
        <v>34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84</v>
      </c>
      <c r="B44" s="14"/>
      <c r="C44" s="14"/>
      <c r="D44" s="14"/>
      <c r="E44" s="14">
        <v>22</v>
      </c>
      <c r="F44" s="14"/>
      <c r="G44" s="14"/>
      <c r="H44" s="14"/>
      <c r="I44" s="14"/>
      <c r="J44" s="14"/>
      <c r="K44" s="14"/>
      <c r="L44" s="14"/>
      <c r="M44" s="14"/>
      <c r="N44" s="14">
        <v>5</v>
      </c>
      <c r="O44" s="14" t="s">
        <v>23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84</v>
      </c>
      <c r="B45" s="14"/>
      <c r="C45" s="14"/>
      <c r="D45" s="14"/>
      <c r="E45" s="14">
        <v>24</v>
      </c>
      <c r="F45" s="14"/>
      <c r="G45" s="14"/>
      <c r="H45" s="14"/>
      <c r="I45" s="14"/>
      <c r="J45" s="14"/>
      <c r="K45" s="14"/>
      <c r="L45" s="14"/>
      <c r="M45" s="14"/>
      <c r="N45" s="14">
        <v>4</v>
      </c>
      <c r="O45" s="14" t="s">
        <v>59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84</v>
      </c>
      <c r="B46" s="14"/>
      <c r="C46" s="14"/>
      <c r="D46" s="14"/>
      <c r="E46" s="14"/>
      <c r="F46" s="14"/>
      <c r="G46" s="14"/>
      <c r="H46" s="14"/>
      <c r="I46" s="14"/>
      <c r="J46" s="14">
        <v>17</v>
      </c>
      <c r="K46" s="14"/>
      <c r="L46" s="14"/>
      <c r="M46" s="14"/>
      <c r="N46" s="14">
        <v>1</v>
      </c>
      <c r="O46" s="14" t="s">
        <v>18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17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3</v>
      </c>
      <c r="O47" s="14" t="s">
        <v>79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17</v>
      </c>
      <c r="B48" s="14"/>
      <c r="C48" s="14">
        <v>17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6</v>
      </c>
      <c r="O48" s="14" t="s">
        <v>25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17</v>
      </c>
      <c r="B49" s="14"/>
      <c r="C49" s="14">
        <v>18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6</v>
      </c>
      <c r="O49" s="14" t="s">
        <v>25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17</v>
      </c>
      <c r="B50" s="14"/>
      <c r="C50" s="14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12</v>
      </c>
      <c r="O50" s="14" t="s">
        <v>71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17</v>
      </c>
      <c r="B51" s="14"/>
      <c r="C51" s="14"/>
      <c r="D51" s="14">
        <v>25</v>
      </c>
      <c r="E51" s="14"/>
      <c r="F51" s="14"/>
      <c r="G51" s="14"/>
      <c r="H51" s="14"/>
      <c r="I51" s="14"/>
      <c r="J51" s="14"/>
      <c r="K51" s="14"/>
      <c r="L51" s="14"/>
      <c r="M51" s="14"/>
      <c r="N51" s="14">
        <v>1</v>
      </c>
      <c r="O51" s="14" t="s">
        <v>18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17</v>
      </c>
      <c r="B52" s="14"/>
      <c r="C52" s="14"/>
      <c r="D52" s="14"/>
      <c r="E52" s="14">
        <v>25</v>
      </c>
      <c r="F52" s="14"/>
      <c r="G52" s="14"/>
      <c r="H52" s="14"/>
      <c r="I52" s="14"/>
      <c r="J52" s="14"/>
      <c r="K52" s="14"/>
      <c r="L52" s="14"/>
      <c r="M52" s="14"/>
      <c r="N52" s="14">
        <v>1</v>
      </c>
      <c r="O52" s="14" t="s">
        <v>18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13</v>
      </c>
      <c r="B53" s="14"/>
      <c r="C53" s="14"/>
      <c r="D53" s="14">
        <v>4</v>
      </c>
      <c r="E53" s="14"/>
      <c r="F53" s="14"/>
      <c r="G53" s="14"/>
      <c r="H53" s="14"/>
      <c r="I53" s="14"/>
      <c r="J53" s="14"/>
      <c r="K53" s="14"/>
      <c r="L53" s="14"/>
      <c r="M53" s="14"/>
      <c r="N53" s="14">
        <v>7</v>
      </c>
      <c r="O53" s="14" t="s">
        <v>68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13</v>
      </c>
      <c r="B54" s="14"/>
      <c r="C54" s="14"/>
      <c r="D54" s="14">
        <v>11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4</v>
      </c>
      <c r="O54" s="14" t="s">
        <v>59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13</v>
      </c>
      <c r="B55" s="14"/>
      <c r="C55" s="14"/>
      <c r="D55" s="14">
        <v>12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19</v>
      </c>
      <c r="O55" s="14" t="s">
        <v>149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13</v>
      </c>
      <c r="B56" s="14"/>
      <c r="C56" s="14"/>
      <c r="D56" s="14">
        <v>17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5</v>
      </c>
      <c r="O56" s="14" t="s">
        <v>23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13</v>
      </c>
      <c r="B57" s="14"/>
      <c r="C57" s="14"/>
      <c r="D57" s="14">
        <v>19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3</v>
      </c>
      <c r="O57" s="14" t="s">
        <v>79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13</v>
      </c>
      <c r="B58" s="14"/>
      <c r="C58" s="14"/>
      <c r="D58" s="14">
        <v>28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4</v>
      </c>
      <c r="O58" s="14" t="s">
        <v>59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13</v>
      </c>
      <c r="B59" s="14"/>
      <c r="C59" s="14"/>
      <c r="D59" s="14"/>
      <c r="E59" s="14">
        <v>23</v>
      </c>
      <c r="F59" s="14"/>
      <c r="G59" s="14"/>
      <c r="H59" s="14"/>
      <c r="I59" s="14"/>
      <c r="J59" s="14"/>
      <c r="K59" s="14"/>
      <c r="L59" s="14"/>
      <c r="M59" s="14"/>
      <c r="N59" s="14">
        <v>2</v>
      </c>
      <c r="O59" s="14" t="s">
        <v>41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13</v>
      </c>
      <c r="B60" s="14"/>
      <c r="C60" s="14"/>
      <c r="D60" s="14"/>
      <c r="E60" s="14"/>
      <c r="F60" s="14"/>
      <c r="G60" s="14"/>
      <c r="H60" s="14">
        <v>11</v>
      </c>
      <c r="I60" s="14"/>
      <c r="J60" s="14"/>
      <c r="K60" s="14"/>
      <c r="L60" s="14"/>
      <c r="M60" s="14"/>
      <c r="N60" s="14">
        <v>1</v>
      </c>
      <c r="O60" s="14" t="s">
        <v>122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46</v>
      </c>
      <c r="B61" s="14"/>
      <c r="C61" s="14"/>
      <c r="D61" s="14"/>
      <c r="E61" s="14"/>
      <c r="F61" s="14">
        <v>4</v>
      </c>
      <c r="G61" s="14"/>
      <c r="H61" s="14"/>
      <c r="I61" s="14"/>
      <c r="J61" s="14"/>
      <c r="K61" s="14"/>
      <c r="L61" s="14"/>
      <c r="M61" s="14"/>
      <c r="N61" s="14">
        <v>9</v>
      </c>
      <c r="O61" s="14" t="s">
        <v>154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46</v>
      </c>
      <c r="B62" s="14"/>
      <c r="C62" s="14"/>
      <c r="D62" s="14"/>
      <c r="E62" s="14"/>
      <c r="F62" s="14">
        <v>11</v>
      </c>
      <c r="G62" s="14"/>
      <c r="H62" s="14"/>
      <c r="I62" s="14"/>
      <c r="J62" s="14"/>
      <c r="K62" s="14"/>
      <c r="L62" s="14"/>
      <c r="M62" s="14"/>
      <c r="N62" s="14">
        <v>90</v>
      </c>
      <c r="O62" s="14" t="s">
        <v>155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46</v>
      </c>
      <c r="B63" s="14"/>
      <c r="C63" s="14"/>
      <c r="D63" s="14"/>
      <c r="E63" s="14"/>
      <c r="F63" s="14">
        <v>25</v>
      </c>
      <c r="G63" s="14"/>
      <c r="H63" s="14"/>
      <c r="I63" s="14"/>
      <c r="J63" s="14"/>
      <c r="K63" s="14"/>
      <c r="L63" s="14"/>
      <c r="M63" s="14"/>
      <c r="N63" s="14">
        <v>18</v>
      </c>
      <c r="O63" s="14" t="s">
        <v>157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46</v>
      </c>
      <c r="B64" s="14"/>
      <c r="C64" s="14"/>
      <c r="D64" s="14"/>
      <c r="E64" s="14"/>
      <c r="F64" s="14"/>
      <c r="G64" s="14"/>
      <c r="H64" s="14">
        <v>25</v>
      </c>
      <c r="I64" s="14"/>
      <c r="J64" s="14"/>
      <c r="K64" s="14"/>
      <c r="L64" s="14"/>
      <c r="M64" s="14"/>
      <c r="N64" s="14">
        <v>31</v>
      </c>
      <c r="O64" s="14" t="s">
        <v>163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46</v>
      </c>
      <c r="B65" s="14"/>
      <c r="C65" s="14"/>
      <c r="D65" s="14"/>
      <c r="E65" s="14"/>
      <c r="F65" s="14"/>
      <c r="G65" s="14"/>
      <c r="H65" s="14"/>
      <c r="I65" s="14">
        <v>22</v>
      </c>
      <c r="J65" s="14"/>
      <c r="K65" s="14"/>
      <c r="L65" s="14"/>
      <c r="M65" s="14"/>
      <c r="N65" s="14">
        <v>15</v>
      </c>
      <c r="O65" s="14" t="s">
        <v>169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 t="s">
        <v>46</v>
      </c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>
        <v>3</v>
      </c>
      <c r="M66" s="14"/>
      <c r="N66" s="14">
        <v>18</v>
      </c>
      <c r="O66" s="14" t="s">
        <v>181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</row>
    <row r="67" spans="1:30" ht="15.75" x14ac:dyDescent="0.25">
      <c r="A67" s="25" t="s">
        <v>46</v>
      </c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>
        <v>17</v>
      </c>
      <c r="M67" s="14"/>
      <c r="N67" s="14">
        <v>21</v>
      </c>
      <c r="O67" s="14" t="s">
        <v>187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5.75" x14ac:dyDescent="0.25">
      <c r="A68" s="25" t="s">
        <v>46</v>
      </c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>
        <v>24</v>
      </c>
      <c r="M68" s="14"/>
      <c r="N68" s="14">
        <v>19</v>
      </c>
      <c r="O68" s="14" t="s">
        <v>188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</row>
    <row r="69" spans="1:30" ht="15.75" x14ac:dyDescent="0.25">
      <c r="A69" s="25" t="s">
        <v>58</v>
      </c>
      <c r="B69" s="14"/>
      <c r="C69" s="14"/>
      <c r="D69" s="14"/>
      <c r="E69" s="14"/>
      <c r="F69" s="14"/>
      <c r="G69" s="14"/>
      <c r="H69" s="14"/>
      <c r="I69" s="14">
        <v>20</v>
      </c>
      <c r="J69" s="14"/>
      <c r="K69" s="14"/>
      <c r="L69" s="14"/>
      <c r="M69" s="14"/>
      <c r="N69" s="14">
        <v>1</v>
      </c>
      <c r="O69" s="14" t="s">
        <v>168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5.75" x14ac:dyDescent="0.25">
      <c r="A70" s="25" t="s">
        <v>58</v>
      </c>
      <c r="B70" s="14"/>
      <c r="C70" s="14"/>
      <c r="D70" s="14"/>
      <c r="E70" s="14"/>
      <c r="F70" s="14"/>
      <c r="G70" s="14"/>
      <c r="H70" s="14"/>
      <c r="I70" s="14">
        <v>21</v>
      </c>
      <c r="J70" s="14"/>
      <c r="K70" s="14"/>
      <c r="L70" s="14"/>
      <c r="M70" s="14"/>
      <c r="N70" s="14">
        <v>1</v>
      </c>
      <c r="O70" s="14" t="s">
        <v>168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</row>
    <row r="71" spans="1:30" ht="15.75" x14ac:dyDescent="0.25">
      <c r="A71" s="25" t="s">
        <v>43</v>
      </c>
      <c r="B71" s="14"/>
      <c r="C71" s="14"/>
      <c r="D71" s="14"/>
      <c r="E71" s="14"/>
      <c r="F71" s="14"/>
      <c r="G71" s="14">
        <v>5</v>
      </c>
      <c r="H71" s="14"/>
      <c r="I71" s="14"/>
      <c r="J71" s="14"/>
      <c r="K71" s="14"/>
      <c r="L71" s="14"/>
      <c r="M71" s="14"/>
      <c r="N71" s="14">
        <v>18</v>
      </c>
      <c r="O71" s="14" t="s">
        <v>159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5.75" x14ac:dyDescent="0.25">
      <c r="A72" s="25" t="s">
        <v>43</v>
      </c>
      <c r="B72" s="14"/>
      <c r="C72" s="14"/>
      <c r="D72" s="14"/>
      <c r="E72" s="14"/>
      <c r="F72" s="14"/>
      <c r="G72" s="14"/>
      <c r="H72" s="14">
        <v>15</v>
      </c>
      <c r="I72" s="14"/>
      <c r="J72" s="14"/>
      <c r="K72" s="14"/>
      <c r="L72" s="14"/>
      <c r="M72" s="14"/>
      <c r="N72" s="14">
        <v>11</v>
      </c>
      <c r="O72" s="14" t="s">
        <v>192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</row>
    <row r="73" spans="1:30" ht="15.75" x14ac:dyDescent="0.25">
      <c r="A73" s="25" t="s">
        <v>43</v>
      </c>
      <c r="B73" s="14"/>
      <c r="C73" s="14"/>
      <c r="D73" s="14"/>
      <c r="E73" s="14"/>
      <c r="F73" s="14"/>
      <c r="G73" s="14"/>
      <c r="H73" s="14"/>
      <c r="I73" s="14"/>
      <c r="J73" s="14"/>
      <c r="K73" s="14">
        <v>2</v>
      </c>
      <c r="L73" s="14"/>
      <c r="M73" s="14"/>
      <c r="N73" s="14">
        <v>42</v>
      </c>
      <c r="O73" s="14" t="s">
        <v>174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5.75" x14ac:dyDescent="0.25">
      <c r="A74" s="25" t="s">
        <v>5</v>
      </c>
      <c r="B74" s="14">
        <v>25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18</v>
      </c>
      <c r="O74" s="14" t="s">
        <v>147</v>
      </c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ht="15.75" x14ac:dyDescent="0.25">
      <c r="A75" s="25" t="s">
        <v>5</v>
      </c>
      <c r="B75" s="14">
        <v>31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9</v>
      </c>
      <c r="O75" s="14" t="s">
        <v>148</v>
      </c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5.75" x14ac:dyDescent="0.25">
      <c r="A76" s="25" t="s">
        <v>5</v>
      </c>
      <c r="B76" s="14"/>
      <c r="C76" s="14">
        <v>12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</row>
    <row r="77" spans="1:30" ht="15.75" x14ac:dyDescent="0.25">
      <c r="A77" s="25" t="s">
        <v>5</v>
      </c>
      <c r="B77" s="14"/>
      <c r="C77" s="14">
        <v>26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>
        <v>9</v>
      </c>
      <c r="O77" s="14" t="s">
        <v>148</v>
      </c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5.75" x14ac:dyDescent="0.25">
      <c r="A78" s="25" t="s">
        <v>5</v>
      </c>
      <c r="B78" s="14"/>
      <c r="C78" s="14"/>
      <c r="D78" s="14">
        <v>14</v>
      </c>
      <c r="E78" s="14"/>
      <c r="F78" s="14"/>
      <c r="G78" s="14"/>
      <c r="H78" s="14"/>
      <c r="I78" s="14"/>
      <c r="J78" s="14"/>
      <c r="K78" s="14"/>
      <c r="L78" s="14"/>
      <c r="M78" s="14"/>
      <c r="N78" s="14">
        <v>14</v>
      </c>
      <c r="O78" s="14" t="s">
        <v>150</v>
      </c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</row>
    <row r="79" spans="1:30" ht="15.75" x14ac:dyDescent="0.25">
      <c r="A79" s="25" t="s">
        <v>5</v>
      </c>
      <c r="B79" s="14"/>
      <c r="C79" s="14"/>
      <c r="D79" s="14"/>
      <c r="E79" s="14"/>
      <c r="F79" s="14">
        <v>13</v>
      </c>
      <c r="G79" s="14"/>
      <c r="H79" s="14"/>
      <c r="I79" s="14"/>
      <c r="J79" s="14"/>
      <c r="K79" s="14"/>
      <c r="L79" s="14"/>
      <c r="M79" s="14"/>
      <c r="N79" s="14">
        <v>9</v>
      </c>
      <c r="O79" s="14" t="s">
        <v>156</v>
      </c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5.75" x14ac:dyDescent="0.25">
      <c r="A80" s="25" t="s">
        <v>5</v>
      </c>
      <c r="B80" s="14"/>
      <c r="C80" s="14"/>
      <c r="D80" s="14"/>
      <c r="E80" s="14"/>
      <c r="F80" s="14"/>
      <c r="G80" s="14">
        <v>24</v>
      </c>
      <c r="H80" s="14"/>
      <c r="I80" s="14"/>
      <c r="J80" s="14"/>
      <c r="K80" s="14"/>
      <c r="L80" s="14"/>
      <c r="M80" s="14"/>
      <c r="N80" s="14">
        <v>37</v>
      </c>
      <c r="O80" s="14" t="s">
        <v>161</v>
      </c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</row>
    <row r="81" spans="1:30" ht="15.75" x14ac:dyDescent="0.25">
      <c r="A81" s="25" t="s">
        <v>5</v>
      </c>
      <c r="B81" s="14"/>
      <c r="C81" s="14"/>
      <c r="D81" s="14"/>
      <c r="E81" s="14"/>
      <c r="F81" s="14"/>
      <c r="G81" s="14"/>
      <c r="H81" s="14">
        <v>2</v>
      </c>
      <c r="I81" s="14"/>
      <c r="J81" s="14"/>
      <c r="K81" s="14"/>
      <c r="L81" s="14"/>
      <c r="M81" s="14"/>
      <c r="N81" s="14">
        <v>30</v>
      </c>
      <c r="O81" s="14" t="s">
        <v>162</v>
      </c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5.75" x14ac:dyDescent="0.25">
      <c r="A82" s="25" t="s">
        <v>5</v>
      </c>
      <c r="B82" s="14"/>
      <c r="C82" s="14"/>
      <c r="D82" s="14"/>
      <c r="E82" s="14"/>
      <c r="F82" s="14"/>
      <c r="G82" s="14"/>
      <c r="H82" s="14">
        <v>30</v>
      </c>
      <c r="I82" s="14"/>
      <c r="J82" s="14"/>
      <c r="K82" s="14"/>
      <c r="L82" s="14"/>
      <c r="M82" s="14"/>
      <c r="N82" s="14">
        <v>56</v>
      </c>
      <c r="O82" s="14" t="s">
        <v>164</v>
      </c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</row>
    <row r="83" spans="1:30" ht="15.75" x14ac:dyDescent="0.25">
      <c r="A83" s="25" t="s">
        <v>5</v>
      </c>
      <c r="B83" s="14"/>
      <c r="C83" s="14"/>
      <c r="D83" s="14"/>
      <c r="E83" s="14"/>
      <c r="F83" s="14"/>
      <c r="G83" s="14"/>
      <c r="H83" s="14">
        <v>31</v>
      </c>
      <c r="I83" s="14"/>
      <c r="J83" s="14"/>
      <c r="K83" s="14"/>
      <c r="L83" s="14"/>
      <c r="M83" s="14"/>
      <c r="N83" s="14">
        <v>29</v>
      </c>
      <c r="O83" s="14" t="s">
        <v>165</v>
      </c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5.75" x14ac:dyDescent="0.25">
      <c r="A84" s="25" t="s">
        <v>5</v>
      </c>
      <c r="B84" s="14"/>
      <c r="C84" s="14"/>
      <c r="D84" s="14"/>
      <c r="E84" s="14"/>
      <c r="F84" s="14"/>
      <c r="G84" s="14"/>
      <c r="H84" s="14"/>
      <c r="I84" s="14">
        <v>12</v>
      </c>
      <c r="J84" s="14"/>
      <c r="K84" s="14"/>
      <c r="L84" s="14"/>
      <c r="M84" s="14"/>
      <c r="N84" s="14">
        <v>44</v>
      </c>
      <c r="O84" s="14" t="s">
        <v>166</v>
      </c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</row>
    <row r="85" spans="1:30" ht="15.75" x14ac:dyDescent="0.25">
      <c r="A85" s="25" t="s">
        <v>5</v>
      </c>
      <c r="B85" s="14"/>
      <c r="C85" s="14"/>
      <c r="D85" s="14"/>
      <c r="E85" s="14"/>
      <c r="F85" s="14"/>
      <c r="G85" s="14"/>
      <c r="H85" s="14"/>
      <c r="I85" s="14">
        <v>13</v>
      </c>
      <c r="J85" s="14"/>
      <c r="K85" s="14"/>
      <c r="L85" s="14"/>
      <c r="M85" s="14"/>
      <c r="N85" s="14">
        <v>46</v>
      </c>
      <c r="O85" s="14" t="s">
        <v>167</v>
      </c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5.75" x14ac:dyDescent="0.25">
      <c r="A86" s="25" t="s">
        <v>5</v>
      </c>
      <c r="B86" s="14"/>
      <c r="C86" s="14"/>
      <c r="D86" s="14"/>
      <c r="E86" s="14"/>
      <c r="F86" s="14"/>
      <c r="G86" s="14"/>
      <c r="H86" s="14"/>
      <c r="I86" s="14"/>
      <c r="J86" s="14"/>
      <c r="K86" s="14">
        <v>5</v>
      </c>
      <c r="L86" s="14"/>
      <c r="M86" s="14"/>
      <c r="N86" s="14">
        <v>70</v>
      </c>
      <c r="O86" s="14" t="s">
        <v>175</v>
      </c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</row>
    <row r="87" spans="1:30" ht="15.75" x14ac:dyDescent="0.25">
      <c r="A87" s="25" t="s">
        <v>5</v>
      </c>
      <c r="B87" s="14"/>
      <c r="C87" s="14"/>
      <c r="D87" s="14"/>
      <c r="E87" s="14"/>
      <c r="F87" s="14"/>
      <c r="G87" s="14"/>
      <c r="H87" s="14"/>
      <c r="I87" s="14"/>
      <c r="J87" s="14"/>
      <c r="K87" s="14">
        <v>13</v>
      </c>
      <c r="L87" s="14"/>
      <c r="M87" s="14"/>
      <c r="N87" s="14">
        <v>60</v>
      </c>
      <c r="O87" s="14" t="s">
        <v>178</v>
      </c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5.75" x14ac:dyDescent="0.25">
      <c r="A88" s="25" t="s">
        <v>5</v>
      </c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>
        <v>9</v>
      </c>
      <c r="M88" s="14"/>
      <c r="N88" s="14">
        <v>82</v>
      </c>
      <c r="O88" s="14" t="s">
        <v>183</v>
      </c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</row>
    <row r="89" spans="1:30" ht="15.75" x14ac:dyDescent="0.25">
      <c r="A89" s="25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>
        <v>29</v>
      </c>
      <c r="N89" s="14">
        <v>8</v>
      </c>
      <c r="O89" s="14" t="s">
        <v>189</v>
      </c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5.75" x14ac:dyDescent="0.25">
      <c r="A90" s="25" t="s">
        <v>160</v>
      </c>
      <c r="B90" s="14"/>
      <c r="C90" s="14"/>
      <c r="D90" s="14"/>
      <c r="E90" s="14"/>
      <c r="F90" s="14"/>
      <c r="G90" s="14">
        <v>18</v>
      </c>
      <c r="H90" s="14"/>
      <c r="I90" s="14"/>
      <c r="J90" s="14"/>
      <c r="K90" s="14"/>
      <c r="L90" s="14"/>
      <c r="M90" s="14"/>
      <c r="N90" s="14">
        <v>1</v>
      </c>
      <c r="O90" s="14" t="s">
        <v>18</v>
      </c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</row>
    <row r="91" spans="1:30" ht="15.75" x14ac:dyDescent="0.25">
      <c r="A91" s="29" t="s">
        <v>135</v>
      </c>
      <c r="B91" s="14"/>
      <c r="C91" s="14"/>
      <c r="D91" s="14"/>
      <c r="E91" s="14"/>
      <c r="F91" s="14"/>
      <c r="G91" s="14"/>
      <c r="H91" s="27"/>
      <c r="I91" s="14"/>
      <c r="J91" s="14"/>
      <c r="K91" s="27"/>
      <c r="L91" s="27"/>
      <c r="M91" s="14"/>
      <c r="N91" s="19">
        <f>SUM(N4:N90)</f>
        <v>1584</v>
      </c>
      <c r="O91" s="14"/>
    </row>
    <row r="92" spans="1:30" ht="15.75" x14ac:dyDescent="0.25">
      <c r="A92" s="29" t="s">
        <v>136</v>
      </c>
      <c r="B92" s="14"/>
      <c r="C92" s="14"/>
      <c r="D92" s="14"/>
      <c r="E92" s="14"/>
      <c r="F92" s="14"/>
      <c r="G92" s="27"/>
      <c r="H92" s="14"/>
      <c r="I92" s="14"/>
      <c r="J92" s="14"/>
      <c r="K92" s="14"/>
      <c r="L92" s="14"/>
      <c r="M92" s="27"/>
      <c r="N92" s="20">
        <v>87</v>
      </c>
      <c r="O92" s="27"/>
    </row>
    <row r="93" spans="1:30" ht="15.75" x14ac:dyDescent="0.25">
      <c r="A93" s="29" t="s">
        <v>137</v>
      </c>
      <c r="B93" s="14"/>
      <c r="C93" s="14"/>
      <c r="D93" s="14"/>
      <c r="E93" s="14"/>
      <c r="F93" s="14"/>
      <c r="G93" s="14"/>
      <c r="H93" s="14"/>
      <c r="I93" s="14"/>
      <c r="J93" s="27"/>
      <c r="K93" s="14"/>
      <c r="L93" s="27"/>
      <c r="M93" s="14"/>
      <c r="N93" s="20">
        <f>AVERAGE(N4:N90)</f>
        <v>18.206896551724139</v>
      </c>
      <c r="O93" s="14"/>
    </row>
    <row r="94" spans="1:30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27"/>
      <c r="K94" s="14"/>
      <c r="L94" s="14"/>
      <c r="M94" s="14"/>
      <c r="N94" s="14"/>
      <c r="O94" s="14"/>
    </row>
    <row r="95" spans="1:30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30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9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9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9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9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9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9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9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9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9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9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9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9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9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9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9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ht="15.75" x14ac:dyDescent="0.25">
      <c r="A262" s="25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</row>
    <row r="263" spans="1:15" ht="15.75" x14ac:dyDescent="0.25">
      <c r="A263" s="25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</row>
    <row r="264" spans="1:15" ht="15.75" x14ac:dyDescent="0.25">
      <c r="A264" s="25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</row>
    <row r="265" spans="1:15" ht="15.75" x14ac:dyDescent="0.25">
      <c r="A265" s="25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</row>
    <row r="266" spans="1:15" ht="15.75" x14ac:dyDescent="0.25">
      <c r="A266" s="25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</row>
    <row r="267" spans="1:15" ht="15.75" x14ac:dyDescent="0.25">
      <c r="A267" s="25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</row>
    <row r="268" spans="1:15" ht="15.75" x14ac:dyDescent="0.25">
      <c r="A268" s="25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</row>
    <row r="269" spans="1:15" ht="15.75" x14ac:dyDescent="0.25">
      <c r="A269" s="25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</row>
    <row r="270" spans="1:15" ht="15.75" x14ac:dyDescent="0.25">
      <c r="A270" s="25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</row>
    <row r="271" spans="1:15" ht="15.75" x14ac:dyDescent="0.25">
      <c r="A271" s="25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</row>
    <row r="272" spans="1:15" ht="15.75" x14ac:dyDescent="0.25">
      <c r="A272" s="25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</row>
    <row r="273" spans="1:15" ht="15.75" x14ac:dyDescent="0.25">
      <c r="A273" s="25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</row>
    <row r="274" spans="1:15" ht="15.75" x14ac:dyDescent="0.25">
      <c r="A274" s="25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</row>
    <row r="275" spans="1:15" ht="15.75" x14ac:dyDescent="0.25">
      <c r="A275" s="25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</row>
    <row r="276" spans="1:15" ht="15.75" x14ac:dyDescent="0.25">
      <c r="A276" s="25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</row>
    <row r="277" spans="1:15" ht="15.75" x14ac:dyDescent="0.25">
      <c r="A277" s="25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</row>
    <row r="278" spans="1:15" ht="15.75" x14ac:dyDescent="0.25">
      <c r="A278" s="25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</row>
    <row r="279" spans="1:15" ht="15.75" x14ac:dyDescent="0.25">
      <c r="A279" s="25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</row>
    <row r="280" spans="1:15" ht="15.75" x14ac:dyDescent="0.25">
      <c r="A280" s="25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</row>
    <row r="281" spans="1:15" ht="15.75" x14ac:dyDescent="0.25">
      <c r="A281" s="25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</row>
    <row r="282" spans="1:15" ht="15.75" x14ac:dyDescent="0.25">
      <c r="A282" s="25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</row>
    <row r="283" spans="1:15" ht="15.75" x14ac:dyDescent="0.25">
      <c r="A283" s="25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</row>
    <row r="284" spans="1:15" ht="15.75" x14ac:dyDescent="0.25">
      <c r="A284" s="25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</row>
    <row r="285" spans="1:15" ht="15.75" x14ac:dyDescent="0.25">
      <c r="A285" s="25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</row>
    <row r="286" spans="1:15" ht="15.75" x14ac:dyDescent="0.25">
      <c r="A286" s="25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  <row r="332" spans="1:15" x14ac:dyDescent="0.25">
      <c r="A332" s="2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</row>
    <row r="333" spans="1:15" x14ac:dyDescent="0.25">
      <c r="A333" s="2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</row>
    <row r="334" spans="1:15" x14ac:dyDescent="0.25">
      <c r="A334" s="2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</row>
    <row r="335" spans="1:15" x14ac:dyDescent="0.25">
      <c r="A335" s="2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</row>
    <row r="336" spans="1:15" x14ac:dyDescent="0.25">
      <c r="A336" s="2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</row>
    <row r="337" spans="1:15" x14ac:dyDescent="0.25">
      <c r="A337" s="2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</row>
    <row r="338" spans="1:15" x14ac:dyDescent="0.25">
      <c r="A338" s="2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</row>
    <row r="339" spans="1:15" x14ac:dyDescent="0.25">
      <c r="A339" s="2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</row>
    <row r="340" spans="1:15" x14ac:dyDescent="0.25">
      <c r="A340" s="2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</row>
    <row r="341" spans="1:15" x14ac:dyDescent="0.25">
      <c r="A341" s="2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</row>
    <row r="342" spans="1:15" x14ac:dyDescent="0.25">
      <c r="A342" s="2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</row>
    <row r="343" spans="1:15" x14ac:dyDescent="0.25">
      <c r="A343" s="2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</row>
    <row r="344" spans="1:15" x14ac:dyDescent="0.25">
      <c r="A344" s="2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</row>
    <row r="345" spans="1:15" x14ac:dyDescent="0.25">
      <c r="A345" s="2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</row>
    <row r="346" spans="1:15" x14ac:dyDescent="0.25">
      <c r="A346" s="2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</row>
    <row r="347" spans="1:15" x14ac:dyDescent="0.25">
      <c r="A347" s="2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</row>
    <row r="348" spans="1:15" x14ac:dyDescent="0.25">
      <c r="A348" s="2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</row>
    <row r="349" spans="1:15" x14ac:dyDescent="0.25">
      <c r="A349" s="2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</row>
    <row r="350" spans="1:15" x14ac:dyDescent="0.25">
      <c r="A350" s="2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</row>
    <row r="351" spans="1:15" x14ac:dyDescent="0.25">
      <c r="A351" s="2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</row>
    <row r="352" spans="1:15" x14ac:dyDescent="0.25">
      <c r="A352" s="2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</row>
    <row r="353" spans="1:15" x14ac:dyDescent="0.25">
      <c r="A353" s="2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</row>
    <row r="354" spans="1:15" x14ac:dyDescent="0.25">
      <c r="A354" s="2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</row>
    <row r="355" spans="1:15" x14ac:dyDescent="0.25">
      <c r="A355" s="2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</row>
    <row r="356" spans="1:15" x14ac:dyDescent="0.25">
      <c r="A356" s="2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</row>
  </sheetData>
  <sortState ref="A4:O90">
    <sortCondition ref="A4"/>
  </sortState>
  <mergeCells count="9">
    <mergeCell ref="P23:S23"/>
    <mergeCell ref="P20:S20"/>
    <mergeCell ref="P17:AA17"/>
    <mergeCell ref="P14:AA14"/>
    <mergeCell ref="B2:M2"/>
    <mergeCell ref="P8:Z8"/>
    <mergeCell ref="P2:AB2"/>
    <mergeCell ref="P5:AB5"/>
    <mergeCell ref="P11:Z1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4475-E926-4874-A1D4-605F93A21841}">
  <dimension ref="A1:AD24"/>
  <sheetViews>
    <sheetView workbookViewId="0">
      <selection activeCell="A4" sqref="A4"/>
    </sheetView>
  </sheetViews>
  <sheetFormatPr defaultRowHeight="15" x14ac:dyDescent="0.2"/>
  <cols>
    <col min="1" max="1" width="40.28515625" style="1" bestFit="1" customWidth="1"/>
    <col min="2" max="2" width="12.140625" style="1" bestFit="1" customWidth="1"/>
    <col min="3" max="3" width="13.28515625" style="1" bestFit="1" customWidth="1"/>
    <col min="4" max="4" width="9.85546875" style="1" bestFit="1" customWidth="1"/>
    <col min="5" max="5" width="7.85546875" style="1" bestFit="1" customWidth="1"/>
    <col min="6" max="6" width="7.42578125" style="1" bestFit="1" customWidth="1"/>
    <col min="7" max="7" width="9" style="1" bestFit="1" customWidth="1"/>
    <col min="8" max="8" width="7.28515625" style="1" bestFit="1" customWidth="1"/>
    <col min="9" max="9" width="10.85546875" style="1" bestFit="1" customWidth="1"/>
    <col min="10" max="10" width="16" style="1" bestFit="1" customWidth="1"/>
    <col min="11" max="11" width="12" style="1" bestFit="1" customWidth="1"/>
    <col min="12" max="13" width="15.28515625" style="1" bestFit="1" customWidth="1"/>
    <col min="14" max="14" width="13.85546875" style="1" bestFit="1" customWidth="1"/>
    <col min="15" max="15" width="19.28515625" style="1" bestFit="1" customWidth="1"/>
    <col min="16" max="16" width="9" style="1" bestFit="1" customWidth="1"/>
    <col min="17" max="17" width="14.140625" style="1" bestFit="1" customWidth="1"/>
    <col min="18" max="18" width="12.5703125" style="1" bestFit="1" customWidth="1"/>
    <col min="19" max="19" width="10.7109375" style="1" bestFit="1" customWidth="1"/>
    <col min="20" max="21" width="10.28515625" style="1" bestFit="1" customWidth="1"/>
    <col min="22" max="22" width="10.140625" style="1" bestFit="1" customWidth="1"/>
    <col min="23" max="23" width="10" style="1" bestFit="1" customWidth="1"/>
    <col min="24" max="24" width="12.42578125" style="1" bestFit="1" customWidth="1"/>
    <col min="25" max="25" width="10.28515625" style="1" bestFit="1" customWidth="1"/>
    <col min="26" max="26" width="12" style="1" bestFit="1" customWidth="1"/>
    <col min="27" max="27" width="11.85546875" style="1" bestFit="1" customWidth="1"/>
    <col min="28" max="28" width="7.5703125" style="1" bestFit="1" customWidth="1"/>
    <col min="29" max="16384" width="9.140625" style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  <c r="H1"/>
      <c r="I1"/>
      <c r="J1"/>
      <c r="K1"/>
      <c r="L1"/>
      <c r="M1"/>
      <c r="N1"/>
      <c r="O1"/>
    </row>
    <row r="2" spans="1:30" ht="21" thickBot="1" x14ac:dyDescent="0.35">
      <c r="A2" s="28" t="s">
        <v>0</v>
      </c>
      <c r="B2" s="33" t="s">
        <v>8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28" t="s">
        <v>6</v>
      </c>
      <c r="O2" s="28" t="s">
        <v>7</v>
      </c>
      <c r="P2" s="34" t="s">
        <v>111</v>
      </c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/>
      <c r="AD2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" t="s">
        <v>170</v>
      </c>
      <c r="S3" s="1" t="s">
        <v>172</v>
      </c>
      <c r="T3" s="11" t="s">
        <v>15</v>
      </c>
      <c r="U3" s="14" t="s">
        <v>84</v>
      </c>
      <c r="V3" s="14" t="s">
        <v>17</v>
      </c>
      <c r="W3" s="11" t="s">
        <v>13</v>
      </c>
      <c r="X3" s="14" t="s">
        <v>46</v>
      </c>
      <c r="Y3" s="14" t="s">
        <v>43</v>
      </c>
      <c r="Z3" s="14" t="s">
        <v>5</v>
      </c>
      <c r="AA3" s="14" t="s">
        <v>58</v>
      </c>
      <c r="AB3" s="30" t="s">
        <v>160</v>
      </c>
      <c r="AC3" s="31"/>
      <c r="AD3" s="31"/>
    </row>
    <row r="4" spans="1:30" ht="15.75" x14ac:dyDescent="0.25">
      <c r="P4"/>
      <c r="Q4"/>
      <c r="R4"/>
      <c r="S4"/>
      <c r="T4"/>
      <c r="U4"/>
      <c r="V4"/>
      <c r="W4"/>
      <c r="X4"/>
      <c r="Y4"/>
      <c r="Z4"/>
      <c r="AA4"/>
      <c r="AB4"/>
      <c r="AC4" s="31"/>
      <c r="AD4" s="31"/>
    </row>
    <row r="5" spans="1:30" ht="21" thickBot="1" x14ac:dyDescent="0.35">
      <c r="P5" s="35" t="s">
        <v>127</v>
      </c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1"/>
      <c r="AD5" s="31"/>
    </row>
    <row r="6" spans="1:30" ht="16.5" thickTop="1" x14ac:dyDescent="0.25">
      <c r="P6" s="14" t="s">
        <v>22</v>
      </c>
      <c r="Q6" s="14" t="s">
        <v>44</v>
      </c>
      <c r="R6" s="1" t="s">
        <v>170</v>
      </c>
      <c r="S6" s="1" t="s">
        <v>172</v>
      </c>
      <c r="T6" s="11" t="s">
        <v>15</v>
      </c>
      <c r="U6" s="14" t="s">
        <v>84</v>
      </c>
      <c r="V6" s="14" t="s">
        <v>17</v>
      </c>
      <c r="W6" s="11" t="s">
        <v>13</v>
      </c>
      <c r="X6" s="14" t="s">
        <v>46</v>
      </c>
      <c r="Y6" s="14" t="s">
        <v>43</v>
      </c>
      <c r="Z6" s="14" t="s">
        <v>5</v>
      </c>
      <c r="AA6" s="14" t="s">
        <v>58</v>
      </c>
      <c r="AB6" s="17" t="s">
        <v>160</v>
      </c>
      <c r="AC6" s="31"/>
      <c r="AD6" s="31"/>
    </row>
    <row r="7" spans="1:30" ht="15.75" x14ac:dyDescent="0.25">
      <c r="P7" s="14"/>
      <c r="Q7" s="14"/>
      <c r="R7" s="11"/>
      <c r="S7" s="14"/>
      <c r="T7" s="11"/>
      <c r="U7" s="14"/>
      <c r="V7" s="14"/>
      <c r="W7" s="14"/>
      <c r="X7" s="14"/>
      <c r="Y7" s="14"/>
      <c r="Z7" s="14"/>
      <c r="AA7" s="14"/>
      <c r="AB7"/>
      <c r="AC7" s="31"/>
      <c r="AD7" s="31"/>
    </row>
    <row r="8" spans="1:30" ht="21" thickBot="1" x14ac:dyDescent="0.35">
      <c r="P8" s="34" t="s">
        <v>119</v>
      </c>
      <c r="Q8" s="34"/>
      <c r="R8" s="34"/>
      <c r="S8" s="34"/>
      <c r="T8" s="34"/>
      <c r="U8" s="34"/>
      <c r="V8" s="34"/>
      <c r="W8" s="34"/>
      <c r="X8" s="34"/>
      <c r="Y8" s="34"/>
      <c r="Z8" s="34"/>
      <c r="AA8" s="32"/>
      <c r="AB8" s="32"/>
      <c r="AC8" s="32"/>
      <c r="AD8" s="32"/>
    </row>
    <row r="9" spans="1:30" ht="16.5" thickTop="1" x14ac:dyDescent="0.25">
      <c r="P9" s="14" t="s">
        <v>64</v>
      </c>
      <c r="Q9" s="14" t="s">
        <v>63</v>
      </c>
      <c r="R9" s="14" t="s">
        <v>125</v>
      </c>
      <c r="S9" s="14" t="s">
        <v>191</v>
      </c>
      <c r="T9" s="14" t="s">
        <v>62</v>
      </c>
      <c r="U9" s="14" t="s">
        <v>117</v>
      </c>
      <c r="V9" s="14" t="s">
        <v>116</v>
      </c>
      <c r="W9" s="14" t="s">
        <v>190</v>
      </c>
      <c r="X9" s="14" t="s">
        <v>60</v>
      </c>
      <c r="Y9" s="14" t="s">
        <v>132</v>
      </c>
      <c r="Z9" s="14" t="s">
        <v>61</v>
      </c>
      <c r="AA9" s="31"/>
      <c r="AB9" s="30"/>
      <c r="AC9" s="30"/>
      <c r="AD9" s="30"/>
    </row>
    <row r="10" spans="1:30" x14ac:dyDescent="0.2"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30"/>
      <c r="AD10" s="30"/>
    </row>
    <row r="11" spans="1:30" ht="21" thickBot="1" x14ac:dyDescent="0.35">
      <c r="P11" s="35" t="s">
        <v>128</v>
      </c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2"/>
      <c r="AB11" s="32"/>
      <c r="AC11" s="32"/>
      <c r="AD11" s="32"/>
    </row>
    <row r="12" spans="1:30" ht="15.75" thickTop="1" x14ac:dyDescent="0.2">
      <c r="P12" s="14" t="s">
        <v>64</v>
      </c>
      <c r="Q12" s="14" t="s">
        <v>63</v>
      </c>
      <c r="R12" s="14" t="s">
        <v>125</v>
      </c>
      <c r="S12" s="14" t="s">
        <v>191</v>
      </c>
      <c r="T12" s="14" t="s">
        <v>62</v>
      </c>
      <c r="U12" s="14" t="s">
        <v>117</v>
      </c>
      <c r="V12" s="14" t="s">
        <v>116</v>
      </c>
      <c r="W12" s="14" t="s">
        <v>190</v>
      </c>
      <c r="X12" s="14" t="s">
        <v>60</v>
      </c>
      <c r="Y12" s="14" t="s">
        <v>132</v>
      </c>
      <c r="Z12" s="14" t="s">
        <v>61</v>
      </c>
      <c r="AA12" s="30"/>
      <c r="AB12" s="30"/>
      <c r="AC12" s="30"/>
      <c r="AD12" s="30"/>
    </row>
    <row r="13" spans="1:30" x14ac:dyDescent="0.2"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30"/>
      <c r="AD13" s="30"/>
    </row>
    <row r="14" spans="1:30" ht="21" thickBot="1" x14ac:dyDescent="0.35">
      <c r="P14" s="34" t="s">
        <v>139</v>
      </c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14"/>
      <c r="AC14" s="30"/>
      <c r="AD14" s="30"/>
    </row>
    <row r="15" spans="1:30" ht="15.75" thickTop="1" x14ac:dyDescent="0.2"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30"/>
      <c r="AD15" s="30"/>
    </row>
    <row r="16" spans="1:30" x14ac:dyDescent="0.2"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30"/>
      <c r="AD16" s="30"/>
    </row>
    <row r="17" spans="16:30" ht="21" thickBot="1" x14ac:dyDescent="0.35">
      <c r="P17" s="35" t="s">
        <v>140</v>
      </c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14"/>
      <c r="AC17" s="30"/>
      <c r="AD17" s="30"/>
    </row>
    <row r="18" spans="16:30" ht="15.75" thickTop="1" x14ac:dyDescent="0.2"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30"/>
      <c r="AD18" s="30"/>
    </row>
    <row r="19" spans="16:30" x14ac:dyDescent="0.2"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30"/>
      <c r="AD19" s="30"/>
    </row>
    <row r="20" spans="16:30" ht="21" thickBot="1" x14ac:dyDescent="0.35">
      <c r="P20" s="34" t="s">
        <v>138</v>
      </c>
      <c r="Q20" s="34"/>
      <c r="R20" s="34"/>
      <c r="S20" s="34"/>
      <c r="T20" s="14"/>
      <c r="U20" s="14"/>
      <c r="V20" s="14"/>
      <c r="W20" s="14"/>
      <c r="X20" s="14"/>
      <c r="Y20" s="14"/>
      <c r="Z20" s="14"/>
      <c r="AA20" s="14"/>
      <c r="AB20" s="14"/>
      <c r="AC20" s="30"/>
      <c r="AD20" s="30"/>
    </row>
    <row r="21" spans="16:30" ht="15.75" thickTop="1" x14ac:dyDescent="0.2"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30"/>
      <c r="AD21" s="30"/>
    </row>
    <row r="22" spans="16:30" ht="15.75" x14ac:dyDescent="0.25">
      <c r="P22"/>
      <c r="Q22"/>
      <c r="R22"/>
      <c r="S22"/>
      <c r="T22" s="14"/>
      <c r="U22" s="14"/>
      <c r="V22" s="14"/>
      <c r="W22" s="14"/>
      <c r="X22" s="14"/>
      <c r="Y22" s="14"/>
      <c r="Z22" s="14"/>
      <c r="AA22" s="14"/>
      <c r="AB22" s="14"/>
      <c r="AC22" s="30"/>
      <c r="AD22" s="30"/>
    </row>
    <row r="23" spans="16:30" ht="21" thickBot="1" x14ac:dyDescent="0.35">
      <c r="P23" s="35" t="s">
        <v>145</v>
      </c>
      <c r="Q23" s="35"/>
      <c r="R23" s="35"/>
      <c r="S23" s="35"/>
      <c r="T23" s="14"/>
      <c r="U23" s="14"/>
      <c r="V23" s="14"/>
      <c r="W23" s="14"/>
      <c r="X23" s="14"/>
      <c r="Y23" s="14"/>
      <c r="Z23" s="14"/>
      <c r="AA23" s="14"/>
      <c r="AB23" s="14"/>
      <c r="AC23" s="30"/>
      <c r="AD23" s="30"/>
    </row>
    <row r="24" spans="16:30" ht="15.75" thickTop="1" x14ac:dyDescent="0.2"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30"/>
      <c r="AD24" s="30"/>
    </row>
  </sheetData>
  <mergeCells count="9">
    <mergeCell ref="B2:M2"/>
    <mergeCell ref="P14:AA14"/>
    <mergeCell ref="P17:AA17"/>
    <mergeCell ref="P20:S20"/>
    <mergeCell ref="P23:S23"/>
    <mergeCell ref="P2:AB2"/>
    <mergeCell ref="P5:AB5"/>
    <mergeCell ref="P8:Z8"/>
    <mergeCell ref="P11:Z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28"/>
  <sheetViews>
    <sheetView topLeftCell="A17" workbookViewId="0">
      <selection activeCell="C26" sqref="C26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8.42578125" bestFit="1" customWidth="1"/>
    <col min="4" max="4" width="12.5703125" bestFit="1" customWidth="1"/>
    <col min="5" max="5" width="8.42578125" bestFit="1" customWidth="1"/>
    <col min="6" max="6" width="11.140625" bestFit="1" customWidth="1"/>
    <col min="7" max="7" width="10.28515625" bestFit="1" customWidth="1"/>
    <col min="8" max="8" width="12.28515625" bestFit="1" customWidth="1"/>
    <col min="9" max="9" width="12.42578125" bestFit="1" customWidth="1"/>
    <col min="10" max="10" width="10.28515625" bestFit="1" customWidth="1"/>
    <col min="11" max="11" width="12" bestFit="1" customWidth="1"/>
    <col min="12" max="12" width="12.5703125" bestFit="1" customWidth="1"/>
    <col min="13" max="13" width="8.28515625" bestFit="1" customWidth="1"/>
    <col min="14" max="14" width="6.42578125" bestFit="1" customWidth="1"/>
    <col min="15" max="15" width="7.28515625" bestFit="1" customWidth="1"/>
  </cols>
  <sheetData>
    <row r="1" spans="1:15" ht="21" thickBot="1" x14ac:dyDescent="0.35">
      <c r="A1" s="36" t="s">
        <v>111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84</v>
      </c>
      <c r="E2" s="14" t="s">
        <v>17</v>
      </c>
      <c r="F2" s="11" t="s">
        <v>13</v>
      </c>
      <c r="G2" s="14" t="s">
        <v>96</v>
      </c>
      <c r="H2" s="14" t="s">
        <v>46</v>
      </c>
      <c r="I2" s="14" t="s">
        <v>43</v>
      </c>
      <c r="J2" s="14" t="s">
        <v>58</v>
      </c>
      <c r="K2" s="14" t="s">
        <v>5</v>
      </c>
      <c r="L2" s="14" t="s">
        <v>91</v>
      </c>
    </row>
    <row r="3" spans="1:15" ht="15.75" x14ac:dyDescent="0.25">
      <c r="A3" s="14">
        <f>SUM('2017'!H4+'2018'!P4)</f>
        <v>387</v>
      </c>
      <c r="B3" s="14">
        <f>SUM('2017'!I4+'2018'!Q4)</f>
        <v>52</v>
      </c>
      <c r="C3" s="14">
        <f>SUM('2017'!J4+'2018'!R4)</f>
        <v>86</v>
      </c>
      <c r="D3" s="14">
        <f>SUM('2018'!S4)</f>
        <v>8</v>
      </c>
      <c r="E3" s="14">
        <f>SUM('2017'!K4+'2018'!T4)</f>
        <v>10</v>
      </c>
      <c r="F3" s="14">
        <f>SUM('2017'!L4+'2018'!U4)</f>
        <v>314</v>
      </c>
      <c r="G3" s="14">
        <f>SUM('2018'!V4)</f>
        <v>42</v>
      </c>
      <c r="H3" s="14">
        <f>SUM('2017'!M4+'2018'!W4)</f>
        <v>53</v>
      </c>
      <c r="I3" s="14">
        <f>SUM('2017'!N4+'2018'!X4)</f>
        <v>44</v>
      </c>
      <c r="J3" s="14">
        <f>SUM('2018'!Y4)</f>
        <v>4</v>
      </c>
      <c r="K3" s="14">
        <f>SUM('2017'!O4+'2018'!Z4)</f>
        <v>451</v>
      </c>
      <c r="L3" s="14">
        <f>SUM('2018'!AA4)</f>
        <v>2</v>
      </c>
    </row>
    <row r="4" spans="1:15" ht="21" customHeight="1" thickBot="1" x14ac:dyDescent="0.35">
      <c r="A4" s="35" t="s">
        <v>127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</row>
    <row r="5" spans="1:15" ht="16.5" thickTop="1" x14ac:dyDescent="0.25">
      <c r="A5" s="14" t="s">
        <v>22</v>
      </c>
      <c r="B5" s="14" t="s">
        <v>44</v>
      </c>
      <c r="C5" s="11" t="s">
        <v>15</v>
      </c>
      <c r="D5" s="14" t="s">
        <v>84</v>
      </c>
      <c r="E5" s="14" t="s">
        <v>17</v>
      </c>
      <c r="F5" s="11" t="s">
        <v>13</v>
      </c>
      <c r="G5" s="14" t="s">
        <v>96</v>
      </c>
      <c r="H5" s="14" t="s">
        <v>46</v>
      </c>
      <c r="I5" s="14" t="s">
        <v>43</v>
      </c>
      <c r="J5" s="14" t="s">
        <v>58</v>
      </c>
      <c r="K5" s="14" t="s">
        <v>5</v>
      </c>
      <c r="L5" s="14" t="s">
        <v>91</v>
      </c>
    </row>
    <row r="6" spans="1:15" ht="15.75" x14ac:dyDescent="0.25">
      <c r="A6" s="23">
        <f t="shared" ref="A6:L6" si="0">SUM(A3/$B$26*100)</f>
        <v>26.634549208534068</v>
      </c>
      <c r="B6" s="23">
        <f t="shared" si="0"/>
        <v>3.5788024776324847</v>
      </c>
      <c r="C6" s="23">
        <f t="shared" si="0"/>
        <v>5.9187887130075705</v>
      </c>
      <c r="D6" s="23">
        <f t="shared" si="0"/>
        <v>0.55058499655884374</v>
      </c>
      <c r="E6" s="23">
        <f t="shared" si="0"/>
        <v>0.68823124569855476</v>
      </c>
      <c r="F6" s="23">
        <f t="shared" si="0"/>
        <v>21.610461114934619</v>
      </c>
      <c r="G6" s="23">
        <f t="shared" si="0"/>
        <v>2.8905712319339298</v>
      </c>
      <c r="H6" s="23">
        <f t="shared" si="0"/>
        <v>3.6476256022023401</v>
      </c>
      <c r="I6" s="23">
        <f t="shared" si="0"/>
        <v>3.0282174810736406</v>
      </c>
      <c r="J6" s="23">
        <f t="shared" si="0"/>
        <v>0.27529249827942187</v>
      </c>
      <c r="K6" s="23">
        <f t="shared" si="0"/>
        <v>31.039229181004817</v>
      </c>
      <c r="L6" s="23">
        <f t="shared" si="0"/>
        <v>0.13764624913971094</v>
      </c>
    </row>
    <row r="7" spans="1:15" ht="21" customHeight="1" thickBot="1" x14ac:dyDescent="0.35">
      <c r="A7" s="34" t="s">
        <v>119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</row>
    <row r="8" spans="1:15" ht="16.5" customHeight="1" thickTop="1" x14ac:dyDescent="0.25">
      <c r="A8" s="14" t="s">
        <v>112</v>
      </c>
      <c r="B8" s="14" t="s">
        <v>63</v>
      </c>
      <c r="C8" s="14" t="s">
        <v>64</v>
      </c>
      <c r="D8" s="14" t="s">
        <v>125</v>
      </c>
      <c r="E8" s="14" t="s">
        <v>130</v>
      </c>
      <c r="F8" s="14" t="s">
        <v>114</v>
      </c>
      <c r="G8" s="14" t="s">
        <v>62</v>
      </c>
      <c r="H8" s="14" t="s">
        <v>117</v>
      </c>
      <c r="I8" s="14" t="s">
        <v>116</v>
      </c>
      <c r="J8" s="14" t="s">
        <v>113</v>
      </c>
      <c r="K8" s="14" t="s">
        <v>60</v>
      </c>
      <c r="L8" s="14" t="s">
        <v>115</v>
      </c>
      <c r="M8" s="14" t="s">
        <v>118</v>
      </c>
      <c r="N8" s="14" t="s">
        <v>132</v>
      </c>
      <c r="O8" s="14" t="s">
        <v>61</v>
      </c>
    </row>
    <row r="9" spans="1:15" ht="15.75" customHeight="1" x14ac:dyDescent="0.25">
      <c r="A9" s="14">
        <f>SUM('2018'!P10)</f>
        <v>1</v>
      </c>
      <c r="B9" s="14">
        <f>SUM('2017'!H10+'2018'!Q10)</f>
        <v>31</v>
      </c>
      <c r="C9" s="14">
        <f>SUM('2017'!I10+'2018'!R10)</f>
        <v>166</v>
      </c>
      <c r="D9" s="14">
        <f>SUM('2018'!S10)</f>
        <v>8</v>
      </c>
      <c r="E9" s="14">
        <f>SUM('2018'!T10)</f>
        <v>1</v>
      </c>
      <c r="F9" s="14">
        <f>SUM('2018'!U10)</f>
        <v>5</v>
      </c>
      <c r="G9" s="14">
        <f>SUM('2017'!K10+'2018'!V10)</f>
        <v>447</v>
      </c>
      <c r="H9" s="14">
        <f>SUM('2018'!W10)</f>
        <v>12</v>
      </c>
      <c r="I9" s="14">
        <f>SUM('2018'!X10)</f>
        <v>4</v>
      </c>
      <c r="J9" s="14">
        <f>SUM('2018'!Y10)</f>
        <v>4</v>
      </c>
      <c r="K9" s="14">
        <f>SUM('2017'!J10+'2018'!Z10)</f>
        <v>766</v>
      </c>
      <c r="L9" s="14">
        <f>SUM('2018'!AA10)</f>
        <v>1</v>
      </c>
      <c r="M9" s="14">
        <f>SUM('2018'!AB10)</f>
        <v>1</v>
      </c>
      <c r="N9" s="14">
        <f>SUM('2018'!AC10)</f>
        <v>2</v>
      </c>
      <c r="O9" s="14">
        <f>SUM('2017'!L10+'2018'!AD10)</f>
        <v>4</v>
      </c>
    </row>
    <row r="10" spans="1:15" ht="21" customHeight="1" thickBot="1" x14ac:dyDescent="0.35">
      <c r="A10" s="35" t="s">
        <v>128</v>
      </c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</row>
    <row r="11" spans="1:15" ht="16.5" thickTop="1" x14ac:dyDescent="0.25">
      <c r="A11" s="14" t="s">
        <v>112</v>
      </c>
      <c r="B11" s="14" t="s">
        <v>63</v>
      </c>
      <c r="C11" s="14" t="s">
        <v>64</v>
      </c>
      <c r="D11" s="14" t="s">
        <v>125</v>
      </c>
      <c r="E11" s="17" t="s">
        <v>130</v>
      </c>
      <c r="F11" s="14" t="s">
        <v>114</v>
      </c>
      <c r="G11" s="14" t="s">
        <v>62</v>
      </c>
      <c r="H11" s="14" t="s">
        <v>117</v>
      </c>
      <c r="I11" s="14" t="s">
        <v>116</v>
      </c>
      <c r="J11" s="14" t="s">
        <v>113</v>
      </c>
      <c r="K11" s="14" t="s">
        <v>60</v>
      </c>
      <c r="L11" s="14" t="s">
        <v>115</v>
      </c>
      <c r="M11" s="14" t="s">
        <v>118</v>
      </c>
      <c r="N11" s="17" t="s">
        <v>132</v>
      </c>
      <c r="O11" s="14" t="s">
        <v>61</v>
      </c>
    </row>
    <row r="12" spans="1:15" ht="15.75" customHeight="1" x14ac:dyDescent="0.25">
      <c r="A12" s="23">
        <f t="shared" ref="A12:O12" si="1">SUM(A9/$B$26*100)</f>
        <v>6.8823124569855468E-2</v>
      </c>
      <c r="B12" s="23">
        <f t="shared" si="1"/>
        <v>2.1335168616655196</v>
      </c>
      <c r="C12" s="23">
        <f t="shared" si="1"/>
        <v>11.424638678596008</v>
      </c>
      <c r="D12" s="23">
        <f t="shared" si="1"/>
        <v>0.55058499655884374</v>
      </c>
      <c r="E12" s="23">
        <f t="shared" si="1"/>
        <v>6.8823124569855468E-2</v>
      </c>
      <c r="F12" s="23">
        <f t="shared" si="1"/>
        <v>0.34411562284927738</v>
      </c>
      <c r="G12" s="23">
        <f t="shared" si="1"/>
        <v>30.763936682725397</v>
      </c>
      <c r="H12" s="23">
        <f t="shared" si="1"/>
        <v>0.82587749483826567</v>
      </c>
      <c r="I12" s="23">
        <f t="shared" si="1"/>
        <v>0.27529249827942187</v>
      </c>
      <c r="J12" s="23">
        <f t="shared" si="1"/>
        <v>0.27529249827942187</v>
      </c>
      <c r="K12" s="23">
        <f t="shared" si="1"/>
        <v>52.718513420509296</v>
      </c>
      <c r="L12" s="23">
        <f t="shared" si="1"/>
        <v>6.8823124569855468E-2</v>
      </c>
      <c r="M12" s="23">
        <f t="shared" si="1"/>
        <v>6.8823124569855468E-2</v>
      </c>
      <c r="N12" s="23">
        <f t="shared" si="1"/>
        <v>0.13764624913971094</v>
      </c>
      <c r="O12" s="23">
        <f t="shared" si="1"/>
        <v>0.27529249827942187</v>
      </c>
    </row>
    <row r="13" spans="1:15" ht="21" thickBot="1" x14ac:dyDescent="0.35">
      <c r="A13" s="34" t="s">
        <v>139</v>
      </c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</row>
    <row r="14" spans="1:15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5" ht="15.75" x14ac:dyDescent="0.25">
      <c r="A15" s="14">
        <f>SUM('2018'!P16)</f>
        <v>80</v>
      </c>
      <c r="B15" s="14">
        <f>SUM('2018'!Q16)</f>
        <v>133</v>
      </c>
      <c r="C15" s="14">
        <f>SUM('2018'!R16)</f>
        <v>194</v>
      </c>
      <c r="D15" s="14">
        <f>SUM('2018'!S16)</f>
        <v>65</v>
      </c>
      <c r="E15" s="14">
        <f>SUM('2018'!T16)</f>
        <v>41</v>
      </c>
      <c r="F15" s="14">
        <f>SUM('2018'!U16)</f>
        <v>157</v>
      </c>
      <c r="G15" s="14">
        <f>SUM('2018'!V16)</f>
        <v>153</v>
      </c>
      <c r="H15" s="14">
        <f>SUM('2018'!W16)</f>
        <v>4</v>
      </c>
      <c r="I15" s="14">
        <f>SUM('2017'!H16+'2018'!X16)</f>
        <v>226</v>
      </c>
      <c r="J15" s="14">
        <f>SUM('2017'!I16+'2018'!Y16)</f>
        <v>309</v>
      </c>
      <c r="K15" s="14">
        <f>SUM('2017'!J16+'2018'!Z16)</f>
        <v>31</v>
      </c>
      <c r="L15" s="14">
        <f>SUM('2017'!K16+'2018'!AA16)</f>
        <v>60</v>
      </c>
    </row>
    <row r="16" spans="1:15" ht="21" thickBot="1" x14ac:dyDescent="0.35">
      <c r="A16" s="35" t="s">
        <v>140</v>
      </c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5.5058499655884381</v>
      </c>
      <c r="B18" s="23">
        <f t="shared" ref="B18:L18" si="2">SUM(B15/$B$26*100)</f>
        <v>9.1534755677907782</v>
      </c>
      <c r="C18" s="23">
        <f t="shared" si="2"/>
        <v>13.351686166551962</v>
      </c>
      <c r="D18" s="23">
        <f t="shared" si="2"/>
        <v>4.4735030970406058</v>
      </c>
      <c r="E18" s="23">
        <f t="shared" si="2"/>
        <v>2.821748107364074</v>
      </c>
      <c r="F18" s="23">
        <f t="shared" si="2"/>
        <v>10.80523055746731</v>
      </c>
      <c r="G18" s="23">
        <f t="shared" si="2"/>
        <v>10.529938059187888</v>
      </c>
      <c r="H18" s="23">
        <f t="shared" si="2"/>
        <v>0.27529249827942187</v>
      </c>
      <c r="I18" s="23">
        <f t="shared" si="2"/>
        <v>15.554026152787337</v>
      </c>
      <c r="J18" s="23">
        <f t="shared" si="2"/>
        <v>21.266345492085339</v>
      </c>
      <c r="K18" s="23">
        <f t="shared" si="2"/>
        <v>2.1335168616655196</v>
      </c>
      <c r="L18" s="23">
        <f t="shared" si="2"/>
        <v>4.1293874741913283</v>
      </c>
    </row>
    <row r="19" spans="1:12" ht="21" thickBot="1" x14ac:dyDescent="0.35">
      <c r="A19" s="34" t="s">
        <v>138</v>
      </c>
      <c r="B19" s="34"/>
      <c r="C19" s="34"/>
      <c r="D19" s="34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SUM('2018'!P22)</f>
        <v>300</v>
      </c>
      <c r="B21" s="14">
        <f>SUM('2018'!Q22)</f>
        <v>314</v>
      </c>
      <c r="C21" s="14">
        <f>SUM('2017'!H22+'2018'!R22)</f>
        <v>566</v>
      </c>
      <c r="D21" s="14">
        <f>SUM('2017'!I22+'2018'!S22)</f>
        <v>273</v>
      </c>
    </row>
    <row r="22" spans="1:12" ht="21" thickBot="1" x14ac:dyDescent="0.35">
      <c r="A22" s="35" t="s">
        <v>145</v>
      </c>
      <c r="B22" s="35"/>
      <c r="C22" s="35"/>
      <c r="D22" s="35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20.646937370956643</v>
      </c>
      <c r="B24" s="23">
        <f t="shared" ref="B24:D24" si="3">SUM(B21/$B$26*100)</f>
        <v>21.610461114934619</v>
      </c>
      <c r="C24" s="23">
        <f t="shared" si="3"/>
        <v>38.953888506538199</v>
      </c>
      <c r="D24" s="23">
        <f t="shared" si="3"/>
        <v>18.788713007570543</v>
      </c>
    </row>
    <row r="26" spans="1:12" ht="15.75" x14ac:dyDescent="0.25">
      <c r="A26" s="18" t="s">
        <v>135</v>
      </c>
      <c r="B26" s="21">
        <f>SUM('2017'!F43+'2018'!N94)</f>
        <v>1453</v>
      </c>
    </row>
    <row r="27" spans="1:12" ht="15.75" x14ac:dyDescent="0.25">
      <c r="A27" s="18" t="s">
        <v>136</v>
      </c>
      <c r="B27" s="21">
        <f>SUM('2017'!F44+'2018'!N95)</f>
        <v>129</v>
      </c>
    </row>
    <row r="28" spans="1:12" ht="15.75" x14ac:dyDescent="0.25">
      <c r="A28" s="18" t="s">
        <v>137</v>
      </c>
      <c r="B28" s="22">
        <f>SUM(B26/B27)</f>
        <v>11.263565891472869</v>
      </c>
    </row>
  </sheetData>
  <sortState ref="A3:L3">
    <sortCondition descending="1" ref="A3"/>
  </sortState>
  <mergeCells count="8">
    <mergeCell ref="A16:L16"/>
    <mergeCell ref="A13:L13"/>
    <mergeCell ref="A19:D19"/>
    <mergeCell ref="A22:D22"/>
    <mergeCell ref="A1:L1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2017</vt:lpstr>
      <vt:lpstr>2018</vt:lpstr>
      <vt:lpstr>2019</vt:lpstr>
      <vt:lpstr>2020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2020-01-01T17:24:27Z</dcterms:modified>
</cp:coreProperties>
</file>