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6391359-BD9D-41B4-8D45-6ED698D78F3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5" l="1"/>
  <c r="N54" i="5"/>
  <c r="B55" i="5" l="1"/>
  <c r="D60" i="5"/>
  <c r="D61" i="5"/>
  <c r="C60" i="5"/>
  <c r="E60" i="5"/>
  <c r="B60" i="5"/>
  <c r="F60" i="5" l="1"/>
  <c r="G55" i="5" l="1"/>
  <c r="C61" i="5" s="1"/>
  <c r="F55" i="5" l="1"/>
  <c r="E55" i="5" l="1"/>
  <c r="D55" i="5" l="1"/>
  <c r="B61" i="5" s="1"/>
  <c r="C55" i="5" l="1"/>
  <c r="N56" i="5" l="1"/>
  <c r="E61" i="5"/>
  <c r="F61" i="5" s="1"/>
  <c r="N55" i="5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57" i="5" s="1"/>
  <c r="J16" i="1"/>
  <c r="I16" i="1"/>
  <c r="H16" i="1"/>
  <c r="V16" i="2"/>
  <c r="G15" i="4" s="1"/>
  <c r="H57" i="5" s="1"/>
  <c r="AA16" i="2"/>
  <c r="Z16" i="2"/>
  <c r="Y16" i="2"/>
  <c r="X16" i="2"/>
  <c r="W16" i="2"/>
  <c r="H15" i="4" s="1"/>
  <c r="I57" i="5" s="1"/>
  <c r="U16" i="2"/>
  <c r="F15" i="4" s="1"/>
  <c r="G57" i="5" s="1"/>
  <c r="T16" i="2"/>
  <c r="E15" i="4" s="1"/>
  <c r="F57" i="5" s="1"/>
  <c r="S16" i="2"/>
  <c r="D15" i="4" s="1"/>
  <c r="E57" i="5" s="1"/>
  <c r="R16" i="2"/>
  <c r="C15" i="4" s="1"/>
  <c r="D57" i="5" s="1"/>
  <c r="Q16" i="2"/>
  <c r="B15" i="4" s="1"/>
  <c r="C57" i="5" s="1"/>
  <c r="P16" i="2"/>
  <c r="A15" i="4" s="1"/>
  <c r="B57" i="5" s="1"/>
  <c r="I15" i="4" l="1"/>
  <c r="J57" i="5" s="1"/>
  <c r="K15" i="4"/>
  <c r="L57" i="5" s="1"/>
  <c r="J15" i="4"/>
  <c r="K57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58" i="5" l="1"/>
  <c r="N57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<sst xmlns="http://schemas.openxmlformats.org/spreadsheetml/2006/main" count="1037" uniqueCount="229">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</sst>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26"/>
  <sheetViews>
    <sheetView tabSelected="1" topLeftCell="A33" workbookViewId="0">
      <selection activeCell="A62" sqref="A62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8" t="s">
        <v>135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9">
        <f>SUM(N4:N53)</f>
        <v>795</v>
      </c>
      <c r="O54" s="14"/>
      <c r="T54" s="14"/>
      <c r="U54" s="14"/>
      <c r="V54" s="14"/>
      <c r="W54" s="14"/>
      <c r="X54" s="14"/>
      <c r="Y54" s="14"/>
      <c r="Z54" s="14"/>
      <c r="AA54" s="14"/>
      <c r="AB54"/>
      <c r="AC54" s="31"/>
      <c r="AD54" s="31"/>
    </row>
    <row r="55" spans="1:30" ht="20.25" x14ac:dyDescent="0.3">
      <c r="A55" s="18" t="s">
        <v>195</v>
      </c>
      <c r="B55" s="36">
        <f>SUM(N4:N7)</f>
        <v>41</v>
      </c>
      <c r="C55" s="36">
        <f>SUM(N8:N16)</f>
        <v>176</v>
      </c>
      <c r="D55" s="36">
        <f>SUM(N17:N28)</f>
        <v>175</v>
      </c>
      <c r="E55" s="36">
        <f>SUM(N29:N38)</f>
        <v>25</v>
      </c>
      <c r="F55" s="36">
        <f>SUM(N39:N42)</f>
        <v>51</v>
      </c>
      <c r="G55" s="36">
        <f>SUM(N43:N49)</f>
        <v>175</v>
      </c>
      <c r="H55" s="36">
        <f>SUM(N50:N53)</f>
        <v>152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20">
        <f>SUM(N56*12)</f>
        <v>1362.8571428571429</v>
      </c>
      <c r="O55" s="14"/>
      <c r="T55" s="14"/>
      <c r="U55" s="14"/>
      <c r="V55" s="14"/>
      <c r="W55" s="14"/>
      <c r="X55" s="14"/>
      <c r="Y55" s="14"/>
      <c r="Z55" s="14"/>
      <c r="AA55" s="14"/>
      <c r="AB55" s="32"/>
      <c r="AC55" s="31"/>
      <c r="AD55" s="31"/>
    </row>
    <row r="56" spans="1:30" ht="15.75" x14ac:dyDescent="0.25">
      <c r="A56" s="18" t="s">
        <v>196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0">
        <f>AVERAGE(B55:H55)</f>
        <v>113.57142857142857</v>
      </c>
      <c r="O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20.25" x14ac:dyDescent="0.3">
      <c r="A57" s="18" t="s">
        <v>194</v>
      </c>
      <c r="B57" s="35">
        <f>SUM('Overall Stats'!A15/2)</f>
        <v>53.5</v>
      </c>
      <c r="C57" s="35">
        <f>SUM('Overall Stats'!B15/2)</f>
        <v>86.5</v>
      </c>
      <c r="D57" s="35">
        <f>SUM('Overall Stats'!C15/2)</f>
        <v>126</v>
      </c>
      <c r="E57" s="35">
        <f>SUM('Overall Stats'!D15/2)</f>
        <v>78.5</v>
      </c>
      <c r="F57" s="35">
        <f>SUM('Overall Stats'!E15/2)</f>
        <v>97.5</v>
      </c>
      <c r="G57" s="35">
        <f>SUM('Overall Stats'!F15/2)</f>
        <v>127</v>
      </c>
      <c r="H57" s="35">
        <f>SUM('Overall Stats'!G15/2)</f>
        <v>159</v>
      </c>
      <c r="I57" s="35">
        <f>SUM('Overall Stats'!H15/2)</f>
        <v>55.5</v>
      </c>
      <c r="J57" s="35">
        <f>SUM('Overall Stats'!I15/3)</f>
        <v>87.333333333333329</v>
      </c>
      <c r="K57" s="35">
        <f>SUM('Overall Stats'!J15/3)</f>
        <v>252</v>
      </c>
      <c r="L57" s="35">
        <f>SUM('Overall Stats'!K15/3)</f>
        <v>128</v>
      </c>
      <c r="M57" s="35">
        <f>SUM('Overall Stats'!L15/3)</f>
        <v>22.666666666666668</v>
      </c>
      <c r="N57" s="20">
        <f>SUM(N58*12)</f>
        <v>1273.5000000000002</v>
      </c>
      <c r="O57" s="14"/>
      <c r="T57" s="14"/>
      <c r="U57" s="14"/>
      <c r="V57" s="14"/>
      <c r="W57" s="14"/>
      <c r="X57" s="14"/>
      <c r="Y57" s="14"/>
      <c r="Z57" s="14"/>
      <c r="AA57" s="14"/>
      <c r="AB57" s="14"/>
      <c r="AC57" s="32"/>
      <c r="AD57" s="32"/>
    </row>
    <row r="58" spans="1:30" ht="20.25" x14ac:dyDescent="0.3">
      <c r="A58" s="29" t="s">
        <v>197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20">
        <f>AVERAGE(B57:M57)</f>
        <v>106.12500000000001</v>
      </c>
      <c r="O58" s="14"/>
      <c r="T58" s="14"/>
      <c r="U58" s="14"/>
      <c r="V58" s="14"/>
      <c r="W58" s="14"/>
      <c r="X58" s="14"/>
      <c r="Y58" s="14"/>
      <c r="Z58" s="14"/>
      <c r="AA58" s="14"/>
      <c r="AB58" s="32"/>
      <c r="AC58" s="30"/>
      <c r="AD58" s="30"/>
    </row>
    <row r="59" spans="1:30" ht="20.25" x14ac:dyDescent="0.3">
      <c r="A59" s="29" t="s">
        <v>222</v>
      </c>
      <c r="B59" s="19" t="s">
        <v>225</v>
      </c>
      <c r="C59" s="19" t="s">
        <v>223</v>
      </c>
      <c r="D59" s="19" t="s">
        <v>226</v>
      </c>
      <c r="E59" s="19" t="s">
        <v>224</v>
      </c>
      <c r="F59" s="19" t="s">
        <v>135</v>
      </c>
      <c r="G59" s="14"/>
      <c r="H59" s="14"/>
      <c r="I59" s="14"/>
      <c r="J59" s="14"/>
      <c r="K59" s="14"/>
      <c r="L59" s="14"/>
      <c r="M59" s="14"/>
      <c r="N59" s="20"/>
      <c r="O59" s="14"/>
      <c r="T59" s="14"/>
      <c r="U59" s="14"/>
      <c r="V59" s="14"/>
      <c r="W59" s="14"/>
      <c r="X59" s="14"/>
      <c r="Y59" s="14"/>
      <c r="Z59" s="14"/>
      <c r="AA59" s="14"/>
      <c r="AB59" s="32"/>
      <c r="AC59" s="30"/>
      <c r="AD59" s="30"/>
    </row>
    <row r="60" spans="1:30" ht="15.75" x14ac:dyDescent="0.25">
      <c r="A60" s="18" t="s">
        <v>220</v>
      </c>
      <c r="B60" s="35">
        <f>SUM('Overall Stats'!A21/2)</f>
        <v>302</v>
      </c>
      <c r="C60" s="35">
        <f>SUM('Overall Stats'!B21/2)</f>
        <v>341.5</v>
      </c>
      <c r="D60" s="35">
        <f>SUM('Overall Stats'!C21/3)</f>
        <v>467.33333333333331</v>
      </c>
      <c r="E60" s="35">
        <f>SUM('Overall Stats'!D21/2)</f>
        <v>174</v>
      </c>
      <c r="F60" s="35">
        <f>SUM(B60:E60)</f>
        <v>1284.8333333333333</v>
      </c>
      <c r="G60" s="37"/>
      <c r="O60" s="14"/>
      <c r="AB60" s="30"/>
      <c r="AC60" s="30"/>
      <c r="AD60" s="30"/>
    </row>
    <row r="61" spans="1:30" ht="20.25" x14ac:dyDescent="0.3">
      <c r="A61" s="18" t="s">
        <v>221</v>
      </c>
      <c r="B61" s="36">
        <f>SUM(D55:F55)</f>
        <v>251</v>
      </c>
      <c r="C61" s="36">
        <f>SUM(G55:I55)</f>
        <v>327</v>
      </c>
      <c r="D61" s="36">
        <f>SUM(J55:L55)</f>
        <v>0</v>
      </c>
      <c r="E61" s="36">
        <f>SUM(B55:C55,M55)</f>
        <v>217</v>
      </c>
      <c r="F61" s="36">
        <f>SUM(B61:E61)</f>
        <v>795</v>
      </c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2"/>
      <c r="AD61" s="32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B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B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AB66" s="14"/>
      <c r="AC66" s="30"/>
      <c r="AD66" s="30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AB67" s="14"/>
      <c r="AC67" s="30"/>
      <c r="AD67" s="30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AB68" s="14"/>
      <c r="AC68" s="30"/>
      <c r="AD68" s="30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AB69" s="14"/>
      <c r="AC69" s="30"/>
      <c r="AD69" s="30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AB70" s="14"/>
      <c r="AC70" s="30"/>
      <c r="AD70" s="30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AB71" s="14"/>
      <c r="AC71" s="30"/>
      <c r="AD71" s="30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30"/>
      <c r="AD72" s="30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AC73" s="30"/>
      <c r="AD73" s="30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AC74" s="30"/>
      <c r="AD74" s="30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61">
    <cfRule type="cellIs" dxfId="11" priority="10" operator="lessThan">
      <formula>$B$60</formula>
    </cfRule>
    <cfRule type="cellIs" dxfId="10" priority="11" operator="greaterThan">
      <formula>$B$60</formula>
    </cfRule>
    <cfRule type="cellIs" dxfId="9" priority="12" operator="greaterThan">
      <formula>$B$60</formula>
    </cfRule>
    <cfRule type="cellIs" dxfId="8" priority="13" operator="greaterThan">
      <formula>$B$60</formula>
    </cfRule>
  </conditionalFormatting>
  <conditionalFormatting sqref="C61">
    <cfRule type="cellIs" dxfId="7" priority="8" operator="lessThan">
      <formula>$C$60</formula>
    </cfRule>
    <cfRule type="cellIs" dxfId="6" priority="9" operator="greaterThan">
      <formula>$C$60</formula>
    </cfRule>
  </conditionalFormatting>
  <conditionalFormatting sqref="D61">
    <cfRule type="cellIs" dxfId="5" priority="6" operator="lessThan">
      <formula>$D$60</formula>
    </cfRule>
    <cfRule type="cellIs" dxfId="4" priority="7" operator="greaterThan">
      <formula>$D$60</formula>
    </cfRule>
  </conditionalFormatting>
  <conditionalFormatting sqref="E61">
    <cfRule type="cellIs" dxfId="3" priority="4" operator="lessThan">
      <formula>$E$60</formula>
    </cfRule>
    <cfRule type="cellIs" dxfId="2" priority="5" operator="greaterThan">
      <formula>$E$60</formula>
    </cfRule>
  </conditionalFormatting>
  <conditionalFormatting sqref="F61">
    <cfRule type="cellIs" dxfId="1" priority="2" operator="lessThan">
      <formula>$F$60</formula>
    </cfRule>
    <cfRule type="cellIs" dxfId="0" priority="3" operator="greaterThan">
      <formula>$F$60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2020-07-14T18:05:04Z</dcterms:modified>
</cp:coreProperties>
</file>