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0EDAD7A8-0BA9-4681-B948-3D74FD3079DA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2017" sheetId="1" r:id="rId1"/>
    <sheet name="2018" sheetId="2" r:id="rId2"/>
    <sheet name="2019" sheetId="3" r:id="rId3"/>
    <sheet name="Overall Stats" sheetId="4" r:id="rId4"/>
  </sheets>
  <definedNames>
    <definedName name="_xlnm._FilterDatabase" localSheetId="1" hidden="1">'2018'!$P$3:$AA$3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3" l="1"/>
  <c r="B24" i="4" l="1"/>
  <c r="C24" i="4"/>
  <c r="D24" i="4"/>
  <c r="A24" i="4"/>
  <c r="D21" i="4"/>
  <c r="C21" i="4"/>
  <c r="B21" i="4"/>
  <c r="A21" i="4"/>
  <c r="B18" i="4"/>
  <c r="C18" i="4"/>
  <c r="D18" i="4"/>
  <c r="E18" i="4"/>
  <c r="F18" i="4"/>
  <c r="G18" i="4"/>
  <c r="H18" i="4"/>
  <c r="I18" i="4"/>
  <c r="J18" i="4"/>
  <c r="K18" i="4"/>
  <c r="L18" i="4"/>
  <c r="A18" i="4"/>
  <c r="L15" i="4"/>
  <c r="K15" i="4"/>
  <c r="J15" i="4"/>
  <c r="I15" i="4"/>
  <c r="H15" i="4"/>
  <c r="G15" i="4"/>
  <c r="F15" i="4"/>
  <c r="E15" i="4"/>
  <c r="D15" i="4"/>
  <c r="C15" i="4"/>
  <c r="B15" i="4"/>
  <c r="A15" i="4"/>
  <c r="B26" i="4"/>
  <c r="I25" i="1" l="1"/>
  <c r="H25" i="1"/>
  <c r="I22" i="1"/>
  <c r="H22" i="1"/>
  <c r="I19" i="1"/>
  <c r="J19" i="1"/>
  <c r="K19" i="1"/>
  <c r="H19" i="1"/>
  <c r="K16" i="1"/>
  <c r="J16" i="1"/>
  <c r="I16" i="1"/>
  <c r="H16" i="1"/>
  <c r="Q25" i="2"/>
  <c r="R25" i="2"/>
  <c r="S25" i="2"/>
  <c r="P25" i="2"/>
  <c r="S22" i="2"/>
  <c r="R22" i="2"/>
  <c r="Q22" i="2"/>
  <c r="P22" i="2"/>
  <c r="Q19" i="2"/>
  <c r="R19" i="2"/>
  <c r="S19" i="2"/>
  <c r="T19" i="2"/>
  <c r="U19" i="2"/>
  <c r="V19" i="2"/>
  <c r="W19" i="2"/>
  <c r="X19" i="2"/>
  <c r="Y19" i="2"/>
  <c r="Z19" i="2"/>
  <c r="AA19" i="2"/>
  <c r="P19" i="2"/>
  <c r="P13" i="2"/>
  <c r="V16" i="2"/>
  <c r="AA16" i="2"/>
  <c r="Z16" i="2"/>
  <c r="Y16" i="2"/>
  <c r="X16" i="2"/>
  <c r="W16" i="2"/>
  <c r="U16" i="2"/>
  <c r="T16" i="2"/>
  <c r="S16" i="2"/>
  <c r="R16" i="2"/>
  <c r="Q16" i="2"/>
  <c r="P16" i="2"/>
  <c r="N9" i="4" l="1"/>
  <c r="E9" i="4"/>
  <c r="M9" i="4"/>
  <c r="H9" i="4"/>
  <c r="O9" i="4"/>
  <c r="I9" i="4"/>
  <c r="L9" i="4"/>
  <c r="D9" i="4"/>
  <c r="F9" i="4"/>
  <c r="J9" i="4"/>
  <c r="C9" i="4"/>
  <c r="A9" i="4"/>
  <c r="B9" i="4"/>
  <c r="G9" i="4"/>
  <c r="K9" i="4"/>
  <c r="B27" i="4"/>
  <c r="K13" i="1"/>
  <c r="I13" i="1"/>
  <c r="L13" i="1"/>
  <c r="H13" i="1"/>
  <c r="J13" i="1"/>
  <c r="I7" i="1"/>
  <c r="J7" i="1"/>
  <c r="K7" i="1"/>
  <c r="L7" i="1"/>
  <c r="M7" i="1"/>
  <c r="N7" i="1"/>
  <c r="O7" i="1"/>
  <c r="H7" i="1"/>
  <c r="O4" i="1"/>
  <c r="N4" i="1"/>
  <c r="M4" i="1"/>
  <c r="L4" i="1"/>
  <c r="K4" i="1"/>
  <c r="J4" i="1"/>
  <c r="I4" i="1"/>
  <c r="H4" i="1"/>
  <c r="F45" i="1"/>
  <c r="T4" i="2" l="1"/>
  <c r="E3" i="4" s="1"/>
  <c r="AA4" i="2"/>
  <c r="L3" i="4" s="1"/>
  <c r="V4" i="2"/>
  <c r="G3" i="4" s="1"/>
  <c r="Y4" i="2"/>
  <c r="J3" i="4" s="1"/>
  <c r="Z4" i="2"/>
  <c r="K3" i="4" s="1"/>
  <c r="X4" i="2"/>
  <c r="I3" i="4" s="1"/>
  <c r="W4" i="2"/>
  <c r="H3" i="4" s="1"/>
  <c r="U4" i="2"/>
  <c r="F3" i="4" s="1"/>
  <c r="S4" i="2"/>
  <c r="D3" i="4" s="1"/>
  <c r="R4" i="2"/>
  <c r="C3" i="4" s="1"/>
  <c r="Q4" i="2"/>
  <c r="B3" i="4" s="1"/>
  <c r="P4" i="2"/>
  <c r="A3" i="4" s="1"/>
  <c r="N94" i="2" l="1"/>
  <c r="G6" i="4" s="1"/>
  <c r="L12" i="4" l="1"/>
  <c r="J12" i="4"/>
  <c r="B12" i="4"/>
  <c r="B28" i="4"/>
  <c r="H6" i="4"/>
  <c r="N12" i="4"/>
  <c r="C12" i="4"/>
  <c r="H12" i="4"/>
  <c r="K12" i="4"/>
  <c r="O12" i="4"/>
  <c r="C6" i="4"/>
  <c r="E12" i="4"/>
  <c r="F12" i="4"/>
  <c r="G12" i="4"/>
  <c r="M12" i="4"/>
  <c r="D12" i="4"/>
  <c r="A12" i="4"/>
  <c r="I12" i="4"/>
  <c r="D6" i="4"/>
  <c r="A6" i="4"/>
  <c r="K6" i="4"/>
  <c r="E6" i="4"/>
  <c r="I6" i="4"/>
  <c r="L6" i="4"/>
  <c r="B6" i="4"/>
  <c r="F6" i="4"/>
  <c r="J6" i="4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</calcChain>
</file>

<file path=xl/sharedStrings.xml><?xml version="1.0" encoding="utf-8"?>
<sst xmlns="http://schemas.openxmlformats.org/spreadsheetml/2006/main" count="648" uniqueCount="149">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</sst>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Alignment="1">
      <alignment horizontal="center"/>
    </xf>
    <xf numFmtId="0" fontId="2" fillId="0" borderId="0" xfId="0" applyFont="1" applyFill="1"/>
    <xf numFmtId="2" fontId="2" fillId="0" borderId="0" xfId="0" applyNumberFormat="1" applyFont="1"/>
    <xf numFmtId="0" fontId="6" fillId="0" borderId="0" xfId="0" applyFont="1" applyFill="1"/>
    <xf numFmtId="0" fontId="0" fillId="0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cuaght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Stats'!$A$2:$L$2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Stats'!$A$3:$L$3</c:f>
              <c:numCache>
                <c:formatCode>General</c:formatCode>
                <c:ptCount val="12"/>
                <c:pt idx="0">
                  <c:v>387</c:v>
                </c:pt>
                <c:pt idx="1">
                  <c:v>52</c:v>
                </c:pt>
                <c:pt idx="2">
                  <c:v>86</c:v>
                </c:pt>
                <c:pt idx="3">
                  <c:v>8</c:v>
                </c:pt>
                <c:pt idx="4">
                  <c:v>10</c:v>
                </c:pt>
                <c:pt idx="5">
                  <c:v>314</c:v>
                </c:pt>
                <c:pt idx="6">
                  <c:v>42</c:v>
                </c:pt>
                <c:pt idx="7">
                  <c:v>53</c:v>
                </c:pt>
                <c:pt idx="8">
                  <c:v>44</c:v>
                </c:pt>
                <c:pt idx="9">
                  <c:v>4</c:v>
                </c:pt>
                <c:pt idx="10">
                  <c:v>451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cat>
            <c:strRef>
              <c:f>'Overall Stats'!$A$5:$L$5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Stats'!$A$6:$L$6</c:f>
              <c:numCache>
                <c:formatCode>0.00</c:formatCode>
                <c:ptCount val="12"/>
                <c:pt idx="0">
                  <c:v>26.634549208534068</c:v>
                </c:pt>
                <c:pt idx="1">
                  <c:v>3.5788024776324847</c:v>
                </c:pt>
                <c:pt idx="2">
                  <c:v>5.9187887130075705</c:v>
                </c:pt>
                <c:pt idx="3">
                  <c:v>0.55058499655884374</c:v>
                </c:pt>
                <c:pt idx="4">
                  <c:v>0.68823124569855476</c:v>
                </c:pt>
                <c:pt idx="5">
                  <c:v>21.610461114934619</c:v>
                </c:pt>
                <c:pt idx="6">
                  <c:v>2.8905712319339298</c:v>
                </c:pt>
                <c:pt idx="7">
                  <c:v>3.6476256022023401</c:v>
                </c:pt>
                <c:pt idx="8">
                  <c:v>3.0282174810736406</c:v>
                </c:pt>
                <c:pt idx="9">
                  <c:v>0.27529249827942187</c:v>
                </c:pt>
                <c:pt idx="10">
                  <c:v>31.039229181004817</c:v>
                </c:pt>
                <c:pt idx="11">
                  <c:v>0.13764624913971094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Stats'!$A$8:$O$8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Stats'!$A$9:$O$9</c:f>
              <c:numCache>
                <c:formatCode>General</c:formatCode>
                <c:ptCount val="15"/>
                <c:pt idx="0">
                  <c:v>1</c:v>
                </c:pt>
                <c:pt idx="1">
                  <c:v>31</c:v>
                </c:pt>
                <c:pt idx="2">
                  <c:v>166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447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766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cat>
            <c:strRef>
              <c:f>'Overall Stats'!$A$11:$O$11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Stats'!$A$12:$O$12</c:f>
              <c:numCache>
                <c:formatCode>0.00</c:formatCode>
                <c:ptCount val="15"/>
                <c:pt idx="0">
                  <c:v>6.8823124569855468E-2</c:v>
                </c:pt>
                <c:pt idx="1">
                  <c:v>2.1335168616655196</c:v>
                </c:pt>
                <c:pt idx="2">
                  <c:v>11.424638678596008</c:v>
                </c:pt>
                <c:pt idx="3">
                  <c:v>0.55058499655884374</c:v>
                </c:pt>
                <c:pt idx="4">
                  <c:v>6.8823124569855468E-2</c:v>
                </c:pt>
                <c:pt idx="5">
                  <c:v>0.34411562284927738</c:v>
                </c:pt>
                <c:pt idx="6">
                  <c:v>30.763936682725397</c:v>
                </c:pt>
                <c:pt idx="7">
                  <c:v>0.82587749483826567</c:v>
                </c:pt>
                <c:pt idx="8">
                  <c:v>0.27529249827942187</c:v>
                </c:pt>
                <c:pt idx="9">
                  <c:v>0.27529249827942187</c:v>
                </c:pt>
                <c:pt idx="10">
                  <c:v>52.718513420509296</c:v>
                </c:pt>
                <c:pt idx="11">
                  <c:v>6.8823124569855468E-2</c:v>
                </c:pt>
                <c:pt idx="12">
                  <c:v>6.8823124569855468E-2</c:v>
                </c:pt>
                <c:pt idx="13">
                  <c:v>0.13764624913971094</c:v>
                </c:pt>
                <c:pt idx="14">
                  <c:v>0.27529249827942187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226</c:v>
                </c:pt>
                <c:pt idx="9">
                  <c:v>309</c:v>
                </c:pt>
                <c:pt idx="10">
                  <c:v>31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5.5058499655884381</c:v>
                </c:pt>
                <c:pt idx="1">
                  <c:v>9.1534755677907782</c:v>
                </c:pt>
                <c:pt idx="2">
                  <c:v>13.351686166551962</c:v>
                </c:pt>
                <c:pt idx="3">
                  <c:v>4.4735030970406058</c:v>
                </c:pt>
                <c:pt idx="4">
                  <c:v>2.821748107364074</c:v>
                </c:pt>
                <c:pt idx="5">
                  <c:v>10.80523055746731</c:v>
                </c:pt>
                <c:pt idx="6">
                  <c:v>10.529938059187888</c:v>
                </c:pt>
                <c:pt idx="7">
                  <c:v>0.27529249827942187</c:v>
                </c:pt>
                <c:pt idx="8">
                  <c:v>15.554026152787337</c:v>
                </c:pt>
                <c:pt idx="9">
                  <c:v>21.266345492085339</c:v>
                </c:pt>
                <c:pt idx="10">
                  <c:v>2.1335168616655196</c:v>
                </c:pt>
                <c:pt idx="11">
                  <c:v>4.1293874741913283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566</c:v>
                </c:pt>
                <c:pt idx="3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20.646937370956643</c:v>
                </c:pt>
                <c:pt idx="1">
                  <c:v>21.610461114934619</c:v>
                </c:pt>
                <c:pt idx="2">
                  <c:v>38.953888506538199</c:v>
                </c:pt>
                <c:pt idx="3">
                  <c:v>18.788713007570543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13</xdr:col>
      <xdr:colOff>428624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13</xdr:col>
      <xdr:colOff>428624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A46" sqref="A46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37" t="s">
        <v>8</v>
      </c>
      <c r="C2" s="37"/>
      <c r="D2" s="37"/>
      <c r="E2" s="37"/>
      <c r="F2" s="7" t="s">
        <v>6</v>
      </c>
      <c r="G2" s="7" t="s">
        <v>7</v>
      </c>
      <c r="H2" s="38" t="s">
        <v>111</v>
      </c>
      <c r="I2" s="38"/>
      <c r="J2" s="38"/>
      <c r="K2" s="38"/>
      <c r="L2" s="38"/>
      <c r="M2" s="38"/>
      <c r="N2" s="38"/>
      <c r="O2" s="38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39" t="s">
        <v>127</v>
      </c>
      <c r="I5" s="39"/>
      <c r="J5" s="39"/>
      <c r="K5" s="39"/>
      <c r="L5" s="39"/>
      <c r="M5" s="39"/>
      <c r="N5" s="39"/>
      <c r="O5" s="39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30">
        <f>SUM(H4/$F$43*100)</f>
        <v>57.246376811594203</v>
      </c>
      <c r="I7" s="30">
        <f t="shared" ref="I7:O7" si="0">SUM(I4/$F$43*100)</f>
        <v>2.6570048309178742</v>
      </c>
      <c r="J7" s="30">
        <f t="shared" si="0"/>
        <v>11.835748792270531</v>
      </c>
      <c r="K7" s="30">
        <f t="shared" si="0"/>
        <v>0.24154589371980675</v>
      </c>
      <c r="L7" s="30">
        <f t="shared" si="0"/>
        <v>0.96618357487922701</v>
      </c>
      <c r="M7" s="30">
        <f t="shared" si="0"/>
        <v>0.24154589371980675</v>
      </c>
      <c r="N7" s="30">
        <f t="shared" si="0"/>
        <v>9.4202898550724647</v>
      </c>
      <c r="O7" s="30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38" t="s">
        <v>119</v>
      </c>
      <c r="I8" s="38"/>
      <c r="J8" s="38"/>
      <c r="K8" s="38"/>
      <c r="L8" s="38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39" t="s">
        <v>128</v>
      </c>
      <c r="I11" s="39"/>
      <c r="J11" s="39"/>
      <c r="K11" s="39"/>
      <c r="L11" s="39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30">
        <f>SUM(H10/$F$43*100)</f>
        <v>5.7971014492753623</v>
      </c>
      <c r="I13" s="30">
        <f>SUM(I10/$F$43*100)</f>
        <v>20.772946859903382</v>
      </c>
      <c r="J13" s="30">
        <f>SUM(J10/$F$43*100)</f>
        <v>57.004830917874393</v>
      </c>
      <c r="K13" s="30">
        <f>SUM(K10/$F$43*100)</f>
        <v>15.70048309178744</v>
      </c>
      <c r="L13" s="30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38" t="s">
        <v>139</v>
      </c>
      <c r="I14" s="38"/>
      <c r="J14" s="38"/>
      <c r="K14" s="38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39" t="s">
        <v>140</v>
      </c>
      <c r="I17" s="39"/>
      <c r="J17" s="39"/>
      <c r="K17" s="39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30">
        <f>SUM(H16/$F$43*100)</f>
        <v>35.748792270531396</v>
      </c>
      <c r="I19" s="30">
        <f t="shared" ref="I19:K19" si="1">SUM(I16/$F$43*100)</f>
        <v>51.932367149758448</v>
      </c>
      <c r="J19" s="30">
        <f t="shared" si="1"/>
        <v>0.24154589371980675</v>
      </c>
      <c r="K19" s="30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38" t="s">
        <v>138</v>
      </c>
      <c r="I20" s="38"/>
      <c r="J20" s="38"/>
      <c r="K20" s="38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39" t="s">
        <v>145</v>
      </c>
      <c r="I23" s="39"/>
      <c r="J23" s="39"/>
      <c r="K23" s="39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30">
        <f>SUM(H22/$F$43*100)</f>
        <v>87.922705314009661</v>
      </c>
      <c r="I25" s="30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15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15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15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15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15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15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15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15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15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15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  <c r="O42" s="33"/>
    </row>
    <row r="43" spans="1:15" ht="18.75" x14ac:dyDescent="0.4">
      <c r="A43" s="22" t="s">
        <v>135</v>
      </c>
      <c r="B43" s="5"/>
      <c r="C43" s="4"/>
      <c r="D43" s="4"/>
      <c r="E43" s="4"/>
      <c r="F43" s="23">
        <f>SUM(F4:F42)</f>
        <v>414</v>
      </c>
      <c r="G43" s="4"/>
    </row>
    <row r="44" spans="1:15" ht="15.75" x14ac:dyDescent="0.25">
      <c r="A44" s="22" t="s">
        <v>136</v>
      </c>
      <c r="C44" s="4"/>
      <c r="D44" s="4"/>
      <c r="E44" s="4"/>
      <c r="F44" s="23">
        <v>39</v>
      </c>
      <c r="G44" s="4"/>
    </row>
    <row r="45" spans="1:15" ht="15.75" x14ac:dyDescent="0.25">
      <c r="A45" s="22" t="s">
        <v>137</v>
      </c>
      <c r="C45" s="4"/>
      <c r="D45" s="4"/>
      <c r="E45" s="4"/>
      <c r="F45" s="24">
        <f>AVERAGE(F4:F42)</f>
        <v>10.615384615384615</v>
      </c>
      <c r="G45" s="4"/>
    </row>
    <row r="46" spans="1:15" ht="15.75" x14ac:dyDescent="0.25">
      <c r="A46" s="1"/>
      <c r="C46" s="4"/>
      <c r="D46" s="4"/>
      <c r="E46" s="4"/>
      <c r="F46" s="4"/>
      <c r="G46" s="4"/>
    </row>
    <row r="47" spans="1:15" ht="15.75" x14ac:dyDescent="0.25">
      <c r="A47" s="1"/>
      <c r="C47" s="4"/>
      <c r="D47" s="4"/>
      <c r="E47" s="4"/>
      <c r="F47" s="4"/>
      <c r="G47" s="4"/>
    </row>
    <row r="48" spans="1:15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D1" zoomScale="80" zoomScaleNormal="80" workbookViewId="0">
      <selection activeCell="AC20" sqref="AC20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5.710937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15" t="s">
        <v>0</v>
      </c>
      <c r="B2" s="37" t="s">
        <v>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15" t="s">
        <v>6</v>
      </c>
      <c r="O2" s="15" t="s">
        <v>7</v>
      </c>
      <c r="P2" s="40" t="s">
        <v>111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30" ht="19.5" thickTop="1" x14ac:dyDescent="0.3">
      <c r="A3" s="16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6"/>
      <c r="O3" s="16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39" t="s">
        <v>127</v>
      </c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8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30">
        <f>SUM(P4/$N94*100)</f>
        <v>14.436958614051973</v>
      </c>
      <c r="Q7" s="30">
        <f t="shared" ref="Q7:S7" si="0">SUM(Q4/$N94*100)</f>
        <v>3.9461020211742062</v>
      </c>
      <c r="R7" s="30">
        <f t="shared" si="0"/>
        <v>3.5611164581328203</v>
      </c>
      <c r="S7" s="30">
        <f t="shared" si="0"/>
        <v>0.76997112608277196</v>
      </c>
      <c r="T7" s="30">
        <f t="shared" ref="T7:AA7" si="1">SUM(T4/$N94*100)</f>
        <v>0.86621751684311832</v>
      </c>
      <c r="U7" s="30">
        <f t="shared" si="1"/>
        <v>29.836381135707413</v>
      </c>
      <c r="V7" s="30">
        <f t="shared" si="1"/>
        <v>4.0423484119345519</v>
      </c>
      <c r="W7" s="30">
        <f t="shared" si="1"/>
        <v>5.0048123195380168</v>
      </c>
      <c r="X7" s="30">
        <f t="shared" si="1"/>
        <v>0.48123195380173239</v>
      </c>
      <c r="Y7" s="30">
        <f t="shared" si="1"/>
        <v>0.38498556304138598</v>
      </c>
      <c r="Z7" s="30">
        <f t="shared" si="1"/>
        <v>36.477382098171319</v>
      </c>
      <c r="AA7" s="30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38" t="s">
        <v>119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8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25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39" t="s">
        <v>128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9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20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30">
        <f>SUM(P10/$N94*100)</f>
        <v>9.6246390760346495E-2</v>
      </c>
      <c r="Q13" s="30">
        <f t="shared" ref="Q13:AD13" si="2">SUM(Q10/$N94*100)</f>
        <v>0.67372473532242538</v>
      </c>
      <c r="R13" s="30">
        <f t="shared" si="2"/>
        <v>7.6997112608277183</v>
      </c>
      <c r="S13" s="30">
        <f t="shared" si="2"/>
        <v>0.76997112608277196</v>
      </c>
      <c r="T13" s="30">
        <f t="shared" si="2"/>
        <v>9.6246390760346495E-2</v>
      </c>
      <c r="U13" s="30">
        <f t="shared" si="2"/>
        <v>0.48123195380173239</v>
      </c>
      <c r="V13" s="30">
        <f t="shared" si="2"/>
        <v>36.766121270452359</v>
      </c>
      <c r="W13" s="30">
        <f t="shared" si="2"/>
        <v>1.1549566891241578</v>
      </c>
      <c r="X13" s="30">
        <f t="shared" si="2"/>
        <v>0.38498556304138598</v>
      </c>
      <c r="Y13" s="30">
        <f t="shared" si="2"/>
        <v>0.38498556304138598</v>
      </c>
      <c r="Z13" s="30">
        <f t="shared" si="2"/>
        <v>51.010587102983642</v>
      </c>
      <c r="AA13" s="30">
        <f t="shared" si="2"/>
        <v>9.6246390760346495E-2</v>
      </c>
      <c r="AB13" s="30">
        <f t="shared" si="2"/>
        <v>9.6246390760346495E-2</v>
      </c>
      <c r="AC13" s="30">
        <f t="shared" si="2"/>
        <v>0.19249278152069299</v>
      </c>
      <c r="AD13" s="30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38" t="s">
        <v>139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39" t="s">
        <v>140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30">
        <f>SUM(P16/$N$94*100)</f>
        <v>7.6997112608277183</v>
      </c>
      <c r="Q19" s="30">
        <f t="shared" ref="Q19:AA19" si="3">SUM(Q16/$N$94*100)</f>
        <v>12.800769971126083</v>
      </c>
      <c r="R19" s="30">
        <f t="shared" si="3"/>
        <v>18.67179980750722</v>
      </c>
      <c r="S19" s="30">
        <f t="shared" si="3"/>
        <v>6.2560153994225223</v>
      </c>
      <c r="T19" s="30">
        <f t="shared" si="3"/>
        <v>3.9461020211742062</v>
      </c>
      <c r="U19" s="30">
        <f t="shared" si="3"/>
        <v>15.110683349374398</v>
      </c>
      <c r="V19" s="30">
        <f t="shared" si="3"/>
        <v>14.725697786333011</v>
      </c>
      <c r="W19" s="30">
        <f t="shared" si="3"/>
        <v>0.38498556304138598</v>
      </c>
      <c r="X19" s="30">
        <f t="shared" si="3"/>
        <v>7.507218479307026</v>
      </c>
      <c r="Y19" s="30">
        <f t="shared" si="3"/>
        <v>9.0471607314725695</v>
      </c>
      <c r="Z19" s="30">
        <f t="shared" si="3"/>
        <v>2.8873917228103942</v>
      </c>
      <c r="AA19" s="30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38" t="s">
        <v>138</v>
      </c>
      <c r="Q20" s="38"/>
      <c r="R20" s="38"/>
      <c r="S20" s="38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39" t="s">
        <v>145</v>
      </c>
      <c r="Q23" s="39"/>
      <c r="R23" s="39"/>
      <c r="S23" s="39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30">
        <f>SUM(P22/$N$94*100)</f>
        <v>28.873917228103945</v>
      </c>
      <c r="Q25" s="30">
        <f t="shared" ref="Q25:S25" si="4">SUM(Q22/$N$94*100)</f>
        <v>30.221366698748795</v>
      </c>
      <c r="R25" s="30">
        <f t="shared" si="4"/>
        <v>19.441770933589993</v>
      </c>
      <c r="S25" s="30">
        <f t="shared" si="4"/>
        <v>21.462945139557267</v>
      </c>
      <c r="T25" s="32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3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3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3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22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23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22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23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22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4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spans="1:15" x14ac:dyDescent="0.25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spans="1:15" x14ac:dyDescent="0.25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</sheetData>
  <sortState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74"/>
  <sheetViews>
    <sheetView tabSelected="1" workbookViewId="0">
      <selection activeCell="A9" sqref="A9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25" bestFit="1" customWidth="1"/>
    <col min="16" max="16" width="10" bestFit="1" customWidth="1"/>
    <col min="17" max="17" width="14.140625" bestFit="1" customWidth="1"/>
    <col min="18" max="18" width="7.85546875" bestFit="1" customWidth="1"/>
    <col min="19" max="19" width="16.28515625" customWidth="1"/>
    <col min="20" max="20" width="10" bestFit="1" customWidth="1"/>
    <col min="21" max="21" width="12.28515625" bestFit="1" customWidth="1"/>
    <col min="22" max="22" width="11.140625" bestFit="1" customWidth="1"/>
    <col min="23" max="23" width="12.5703125" bestFit="1" customWidth="1"/>
    <col min="24" max="24" width="12.42578125" bestFit="1" customWidth="1"/>
    <col min="25" max="25" width="10.140625" bestFit="1" customWidth="1"/>
    <col min="26" max="26" width="12.5703125" bestFit="1" customWidth="1"/>
    <col min="27" max="27" width="11.85546875" bestFit="1" customWidth="1"/>
    <col min="28" max="28" width="8.285156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21" t="s">
        <v>0</v>
      </c>
      <c r="B2" s="37" t="s">
        <v>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21" t="s">
        <v>6</v>
      </c>
      <c r="O2" s="21" t="s">
        <v>7</v>
      </c>
      <c r="P2" s="40" t="s">
        <v>111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30" ht="19.5" thickTop="1" x14ac:dyDescent="0.3">
      <c r="A3" s="16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6"/>
      <c r="O3" s="16"/>
      <c r="P3" s="14" t="s">
        <v>22</v>
      </c>
      <c r="Q3" s="14" t="s">
        <v>44</v>
      </c>
      <c r="R3" s="11" t="s">
        <v>15</v>
      </c>
      <c r="S3" s="14" t="s">
        <v>84</v>
      </c>
      <c r="T3" s="11" t="s">
        <v>13</v>
      </c>
      <c r="U3" s="14" t="s">
        <v>46</v>
      </c>
      <c r="V3" s="14" t="s">
        <v>43</v>
      </c>
      <c r="W3" s="14" t="s">
        <v>5</v>
      </c>
      <c r="X3" s="14" t="s">
        <v>58</v>
      </c>
      <c r="Y3" s="14" t="s">
        <v>96</v>
      </c>
      <c r="Z3" s="14" t="s">
        <v>91</v>
      </c>
      <c r="AA3" s="14" t="s">
        <v>17</v>
      </c>
    </row>
    <row r="4" spans="1:30" ht="15.75" x14ac:dyDescent="0.25">
      <c r="A4" s="35" t="s">
        <v>5</v>
      </c>
      <c r="B4" s="14">
        <v>25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18</v>
      </c>
      <c r="O4" s="14" t="s">
        <v>147</v>
      </c>
    </row>
    <row r="5" spans="1:30" ht="21" thickBot="1" x14ac:dyDescent="0.35">
      <c r="A5" s="35" t="s">
        <v>5</v>
      </c>
      <c r="B5" s="14">
        <v>31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9</v>
      </c>
      <c r="O5" s="14" t="s">
        <v>148</v>
      </c>
      <c r="P5" s="39" t="s">
        <v>127</v>
      </c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1:30" ht="16.5" thickTop="1" x14ac:dyDescent="0.25">
      <c r="A6" s="35" t="s">
        <v>17</v>
      </c>
      <c r="B6" s="14"/>
      <c r="C6" s="14">
        <v>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3</v>
      </c>
      <c r="O6" s="14" t="s">
        <v>79</v>
      </c>
      <c r="P6" s="14" t="s">
        <v>22</v>
      </c>
      <c r="Q6" s="14" t="s">
        <v>44</v>
      </c>
      <c r="R6" s="11" t="s">
        <v>15</v>
      </c>
      <c r="S6" s="18" t="s">
        <v>84</v>
      </c>
      <c r="T6" s="11" t="s">
        <v>13</v>
      </c>
      <c r="U6" s="14" t="s">
        <v>46</v>
      </c>
      <c r="V6" s="14" t="s">
        <v>43</v>
      </c>
      <c r="W6" s="14" t="s">
        <v>5</v>
      </c>
      <c r="X6" s="14" t="s">
        <v>58</v>
      </c>
      <c r="Y6" s="14" t="s">
        <v>96</v>
      </c>
      <c r="Z6" s="14" t="s">
        <v>91</v>
      </c>
      <c r="AA6" s="14" t="s">
        <v>17</v>
      </c>
    </row>
    <row r="7" spans="1:30" ht="15.75" x14ac:dyDescent="0.25">
      <c r="A7" s="35" t="s">
        <v>5</v>
      </c>
      <c r="B7" s="14"/>
      <c r="C7" s="14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4</v>
      </c>
      <c r="O7" s="14" t="s">
        <v>70</v>
      </c>
      <c r="P7" s="14"/>
      <c r="Q7" s="14"/>
      <c r="R7" s="11"/>
      <c r="S7" s="18"/>
      <c r="T7" s="11"/>
      <c r="U7" s="14"/>
      <c r="V7" s="14"/>
      <c r="W7" s="14"/>
      <c r="X7" s="14"/>
      <c r="Y7" s="14"/>
      <c r="Z7" s="14"/>
      <c r="AA7" s="14"/>
    </row>
    <row r="8" spans="1:30" ht="21" thickBot="1" x14ac:dyDescent="0.35">
      <c r="A8" s="35" t="s">
        <v>17</v>
      </c>
      <c r="B8" s="14"/>
      <c r="C8" s="14">
        <v>17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6</v>
      </c>
      <c r="O8" s="14" t="s">
        <v>25</v>
      </c>
      <c r="P8" s="38" t="s">
        <v>119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</row>
    <row r="9" spans="1:30" ht="16.5" thickTop="1" x14ac:dyDescent="0.25">
      <c r="A9" s="3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f>SUM(N4:N8)</f>
        <v>40</v>
      </c>
      <c r="O9" s="14"/>
      <c r="P9" s="14" t="s">
        <v>60</v>
      </c>
      <c r="Q9" s="14" t="s">
        <v>62</v>
      </c>
      <c r="R9" s="14" t="s">
        <v>63</v>
      </c>
      <c r="S9" s="14" t="s">
        <v>112</v>
      </c>
      <c r="T9" s="14" t="s">
        <v>64</v>
      </c>
      <c r="U9" s="14" t="s">
        <v>113</v>
      </c>
      <c r="V9" s="14" t="s">
        <v>114</v>
      </c>
      <c r="W9" s="14" t="s">
        <v>125</v>
      </c>
      <c r="X9" s="14" t="s">
        <v>115</v>
      </c>
      <c r="Y9" s="14" t="s">
        <v>116</v>
      </c>
      <c r="Z9" s="14" t="s">
        <v>61</v>
      </c>
      <c r="AA9" s="14" t="s">
        <v>117</v>
      </c>
      <c r="AB9" s="14" t="s">
        <v>118</v>
      </c>
      <c r="AC9" s="18" t="s">
        <v>130</v>
      </c>
      <c r="AD9" s="25" t="s">
        <v>132</v>
      </c>
    </row>
    <row r="10" spans="1:30" ht="15.75" x14ac:dyDescent="0.25">
      <c r="A10" s="3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"/>
      <c r="Q10" s="1"/>
      <c r="R10" s="1"/>
      <c r="S10" s="1"/>
      <c r="T10" s="1"/>
      <c r="U10" s="1"/>
      <c r="V10" s="1"/>
      <c r="W10" s="1"/>
      <c r="X10" s="1"/>
    </row>
    <row r="11" spans="1:30" ht="21" thickBot="1" x14ac:dyDescent="0.35">
      <c r="A11" s="3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9" t="s">
        <v>128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</row>
    <row r="12" spans="1:30" ht="16.5" thickTop="1" x14ac:dyDescent="0.25">
      <c r="A12" s="3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60</v>
      </c>
      <c r="Q12" s="14" t="s">
        <v>62</v>
      </c>
      <c r="R12" s="14" t="s">
        <v>63</v>
      </c>
      <c r="S12" s="14" t="s">
        <v>112</v>
      </c>
      <c r="T12" s="14" t="s">
        <v>64</v>
      </c>
      <c r="U12" s="14" t="s">
        <v>113</v>
      </c>
      <c r="V12" s="14" t="s">
        <v>114</v>
      </c>
      <c r="W12" s="14" t="s">
        <v>125</v>
      </c>
      <c r="X12" s="14" t="s">
        <v>115</v>
      </c>
      <c r="Y12" s="14" t="s">
        <v>116</v>
      </c>
      <c r="Z12" s="14" t="s">
        <v>61</v>
      </c>
      <c r="AA12" s="14" t="s">
        <v>117</v>
      </c>
      <c r="AB12" s="14" t="s">
        <v>118</v>
      </c>
      <c r="AC12" s="19" t="s">
        <v>130</v>
      </c>
      <c r="AD12" s="20" t="s">
        <v>132</v>
      </c>
    </row>
    <row r="13" spans="1:30" ht="15.75" x14ac:dyDescent="0.25">
      <c r="A13" s="3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30" ht="21" thickBot="1" x14ac:dyDescent="0.35">
      <c r="A14" s="3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38" t="s">
        <v>139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30" ht="16.5" thickTop="1" x14ac:dyDescent="0.25">
      <c r="A15" s="3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3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27" ht="21" thickBot="1" x14ac:dyDescent="0.35">
      <c r="A17" s="3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9" t="s">
        <v>140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1:27" ht="16.5" thickTop="1" x14ac:dyDescent="0.25">
      <c r="A18" s="3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3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27" ht="21" thickBot="1" x14ac:dyDescent="0.35">
      <c r="A20" s="3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8" t="s">
        <v>138</v>
      </c>
      <c r="Q20" s="38"/>
      <c r="R20" s="38"/>
      <c r="S20" s="38"/>
    </row>
    <row r="21" spans="1:27" ht="16.5" thickTop="1" x14ac:dyDescent="0.25">
      <c r="A21" s="3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 t="s">
        <v>141</v>
      </c>
      <c r="Q21" s="14" t="s">
        <v>142</v>
      </c>
      <c r="R21" s="14" t="s">
        <v>143</v>
      </c>
      <c r="S21" s="14" t="s">
        <v>144</v>
      </c>
    </row>
    <row r="22" spans="1:27" ht="15.75" x14ac:dyDescent="0.25">
      <c r="A22" s="3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27" ht="21" thickBot="1" x14ac:dyDescent="0.35">
      <c r="A23" s="3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39" t="s">
        <v>145</v>
      </c>
      <c r="Q23" s="39"/>
      <c r="R23" s="39"/>
      <c r="S23" s="39"/>
    </row>
    <row r="24" spans="1:27" ht="16.5" thickTop="1" x14ac:dyDescent="0.25">
      <c r="A24" s="3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 t="s">
        <v>141</v>
      </c>
      <c r="Q24" s="14" t="s">
        <v>142</v>
      </c>
      <c r="R24" s="14" t="s">
        <v>143</v>
      </c>
      <c r="S24" s="14" t="s">
        <v>144</v>
      </c>
    </row>
    <row r="25" spans="1:27" ht="15.75" x14ac:dyDescent="0.25">
      <c r="A25" s="3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27" ht="15.75" x14ac:dyDescent="0.25">
      <c r="A26" s="3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27" ht="15.75" x14ac:dyDescent="0.25">
      <c r="A27" s="3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27" ht="15.75" x14ac:dyDescent="0.25">
      <c r="A28" s="3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27" ht="15.75" x14ac:dyDescent="0.25">
      <c r="A29" s="3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27" ht="15.75" x14ac:dyDescent="0.25">
      <c r="A30" s="3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27" ht="15.75" x14ac:dyDescent="0.25">
      <c r="A31" s="3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27" ht="15.75" x14ac:dyDescent="0.25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x14ac:dyDescent="0.25">
      <c r="A33" s="3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.75" x14ac:dyDescent="0.25">
      <c r="A34" s="3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5.75" x14ac:dyDescent="0.25">
      <c r="A35" s="3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.75" x14ac:dyDescent="0.25">
      <c r="A36" s="3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.75" x14ac:dyDescent="0.25">
      <c r="A37" s="3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5.75" x14ac:dyDescent="0.25">
      <c r="A38" s="3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5.75" x14ac:dyDescent="0.25">
      <c r="A39" s="3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.75" x14ac:dyDescent="0.25">
      <c r="A40" s="3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ht="15.75" x14ac:dyDescent="0.25">
      <c r="A41" s="3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5.75" x14ac:dyDescent="0.25">
      <c r="A42" s="3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.75" x14ac:dyDescent="0.25">
      <c r="A43" s="3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ht="15.75" x14ac:dyDescent="0.25">
      <c r="A44" s="3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5.75" x14ac:dyDescent="0.25">
      <c r="A45" s="3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.75" x14ac:dyDescent="0.25">
      <c r="A46" s="3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ht="15.75" x14ac:dyDescent="0.25">
      <c r="A47" s="3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ht="15.75" x14ac:dyDescent="0.25">
      <c r="A48" s="3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ht="15.75" x14ac:dyDescent="0.25">
      <c r="A49" s="3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5.75" x14ac:dyDescent="0.25">
      <c r="A50" s="3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ht="15.75" x14ac:dyDescent="0.25">
      <c r="A51" s="3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5.75" x14ac:dyDescent="0.25">
      <c r="A52" s="3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ht="15.75" x14ac:dyDescent="0.25">
      <c r="A53" s="3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ht="15.75" x14ac:dyDescent="0.25">
      <c r="A54" s="3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15.75" x14ac:dyDescent="0.25">
      <c r="A55" s="3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ht="15.75" x14ac:dyDescent="0.25">
      <c r="A56" s="3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ht="15.75" x14ac:dyDescent="0.25">
      <c r="A57" s="3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ht="15.75" x14ac:dyDescent="0.25">
      <c r="A58" s="3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ht="15.75" x14ac:dyDescent="0.25">
      <c r="A59" s="3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ht="15.75" x14ac:dyDescent="0.25">
      <c r="A60" s="3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ht="15.75" x14ac:dyDescent="0.25">
      <c r="A61" s="3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ht="15.75" x14ac:dyDescent="0.25">
      <c r="A62" s="3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ht="15.75" x14ac:dyDescent="0.25">
      <c r="A63" s="3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5.75" x14ac:dyDescent="0.25">
      <c r="A64" s="3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5.75" x14ac:dyDescent="0.25">
      <c r="A65" s="3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5.75" x14ac:dyDescent="0.25">
      <c r="A66" s="3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5.75" x14ac:dyDescent="0.25">
      <c r="A67" s="3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ht="15.75" x14ac:dyDescent="0.25">
      <c r="A68" s="3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5.75" x14ac:dyDescent="0.25">
      <c r="A69" s="3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ht="15.75" x14ac:dyDescent="0.25">
      <c r="A70" s="3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5.75" x14ac:dyDescent="0.25">
      <c r="A71" s="3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15.75" x14ac:dyDescent="0.25">
      <c r="A72" s="3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15.75" x14ac:dyDescent="0.25">
      <c r="A73" s="3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5.75" x14ac:dyDescent="0.25">
      <c r="A74" s="3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5.75" x14ac:dyDescent="0.25">
      <c r="A75" s="3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5.75" x14ac:dyDescent="0.25">
      <c r="A76" s="3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5.75" x14ac:dyDescent="0.25">
      <c r="A77" s="3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5.75" x14ac:dyDescent="0.25">
      <c r="A78" s="3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5.75" x14ac:dyDescent="0.25">
      <c r="A79" s="3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5.75" x14ac:dyDescent="0.25">
      <c r="A80" s="3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5.75" x14ac:dyDescent="0.25">
      <c r="A81" s="3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5.75" x14ac:dyDescent="0.25">
      <c r="A82" s="3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5.75" x14ac:dyDescent="0.25">
      <c r="A83" s="3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5.75" x14ac:dyDescent="0.25">
      <c r="A84" s="3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5.75" x14ac:dyDescent="0.25">
      <c r="A85" s="3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5.75" x14ac:dyDescent="0.25">
      <c r="A86" s="3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5.75" x14ac:dyDescent="0.25">
      <c r="A87" s="3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5.75" x14ac:dyDescent="0.25">
      <c r="A88" s="3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5.75" x14ac:dyDescent="0.25">
      <c r="A89" s="3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5.75" x14ac:dyDescent="0.25">
      <c r="A90" s="3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5.75" x14ac:dyDescent="0.25">
      <c r="A91" s="3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5.75" x14ac:dyDescent="0.25">
      <c r="A92" s="3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5.75" x14ac:dyDescent="0.25">
      <c r="A93" s="3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5.75" x14ac:dyDescent="0.25">
      <c r="A94" s="3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5.75" x14ac:dyDescent="0.25">
      <c r="A95" s="3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5.75" x14ac:dyDescent="0.25">
      <c r="A96" s="3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5.75" x14ac:dyDescent="0.25">
      <c r="A97" s="3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5.75" x14ac:dyDescent="0.25">
      <c r="A98" s="3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5.75" x14ac:dyDescent="0.25">
      <c r="A99" s="3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5.75" x14ac:dyDescent="0.25">
      <c r="A100" s="3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5.75" x14ac:dyDescent="0.25">
      <c r="A101" s="3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5.75" x14ac:dyDescent="0.25">
      <c r="A102" s="3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5.75" x14ac:dyDescent="0.25">
      <c r="A103" s="3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5.75" x14ac:dyDescent="0.25">
      <c r="A104" s="3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5.75" x14ac:dyDescent="0.25">
      <c r="A105" s="3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5.75" x14ac:dyDescent="0.25">
      <c r="A106" s="3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5.75" x14ac:dyDescent="0.25">
      <c r="A107" s="3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5.75" x14ac:dyDescent="0.25">
      <c r="A108" s="3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5.75" x14ac:dyDescent="0.25">
      <c r="A109" s="3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5.75" x14ac:dyDescent="0.25">
      <c r="A110" s="3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5.75" x14ac:dyDescent="0.25">
      <c r="A111" s="3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5.75" x14ac:dyDescent="0.25">
      <c r="A112" s="3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3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3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3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3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3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3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3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3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3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3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3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3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3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3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3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3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3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3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3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3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3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3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3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3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3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3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3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3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3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3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3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3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3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3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3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3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3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3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3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3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3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3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3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3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3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3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3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3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3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3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3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3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3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3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3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3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3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3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3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3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3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3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3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3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3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3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3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3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3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3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3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3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3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3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3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3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3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3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3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3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3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3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3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3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3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3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3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3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3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3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3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3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x14ac:dyDescent="0.25">
      <c r="A205" s="3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spans="1:15" x14ac:dyDescent="0.25">
      <c r="A206" s="3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spans="1:15" x14ac:dyDescent="0.25">
      <c r="A207" s="3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spans="1:15" x14ac:dyDescent="0.25">
      <c r="A208" s="3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spans="1:15" x14ac:dyDescent="0.25">
      <c r="A209" s="3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spans="1:15" x14ac:dyDescent="0.25">
      <c r="A210" s="3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spans="1:15" x14ac:dyDescent="0.25">
      <c r="A211" s="3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spans="1:15" x14ac:dyDescent="0.25">
      <c r="A212" s="3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1:15" x14ac:dyDescent="0.25">
      <c r="A213" s="3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spans="1:15" x14ac:dyDescent="0.25">
      <c r="A214" s="3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1:15" x14ac:dyDescent="0.25">
      <c r="A215" s="3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spans="1:15" x14ac:dyDescent="0.25">
      <c r="A216" s="3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spans="1:15" x14ac:dyDescent="0.25">
      <c r="A217" s="3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1:15" x14ac:dyDescent="0.25">
      <c r="A218" s="3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spans="1:15" x14ac:dyDescent="0.25">
      <c r="A219" s="3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spans="1:15" x14ac:dyDescent="0.25">
      <c r="A220" s="3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spans="1:15" x14ac:dyDescent="0.25">
      <c r="A221" s="3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spans="1:15" x14ac:dyDescent="0.25">
      <c r="A222" s="3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spans="1:15" x14ac:dyDescent="0.25">
      <c r="A223" s="3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spans="1:15" x14ac:dyDescent="0.25">
      <c r="A224" s="3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spans="1:15" x14ac:dyDescent="0.25">
      <c r="A225" s="3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spans="1:15" x14ac:dyDescent="0.25">
      <c r="A226" s="3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spans="1:15" x14ac:dyDescent="0.25">
      <c r="A227" s="3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spans="1:15" x14ac:dyDescent="0.25">
      <c r="A228" s="3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spans="1:15" x14ac:dyDescent="0.25">
      <c r="A229" s="3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spans="1:15" x14ac:dyDescent="0.25">
      <c r="A230" s="3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spans="1:15" x14ac:dyDescent="0.25">
      <c r="A231" s="3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spans="1:15" x14ac:dyDescent="0.25">
      <c r="A232" s="3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spans="1:15" x14ac:dyDescent="0.25">
      <c r="A233" s="3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spans="1:15" x14ac:dyDescent="0.25">
      <c r="A234" s="3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spans="1:15" x14ac:dyDescent="0.25">
      <c r="A235" s="3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spans="1:15" x14ac:dyDescent="0.25">
      <c r="A236" s="3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x14ac:dyDescent="0.25">
      <c r="A237" s="3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spans="1:15" x14ac:dyDescent="0.25">
      <c r="A238" s="3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spans="1:15" x14ac:dyDescent="0.25">
      <c r="A239" s="3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spans="1:15" x14ac:dyDescent="0.25">
      <c r="A240" s="3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spans="1:15" x14ac:dyDescent="0.25">
      <c r="A241" s="3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spans="1:15" x14ac:dyDescent="0.25">
      <c r="A242" s="3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spans="1:15" x14ac:dyDescent="0.25">
      <c r="A243" s="3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 spans="1:15" x14ac:dyDescent="0.25">
      <c r="A244" s="3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 spans="1:15" x14ac:dyDescent="0.25">
      <c r="A245" s="3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 spans="1:15" x14ac:dyDescent="0.25">
      <c r="A246" s="3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 spans="1:15" x14ac:dyDescent="0.25">
      <c r="A247" s="3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 spans="1:15" x14ac:dyDescent="0.25">
      <c r="A248" s="3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 spans="1:15" x14ac:dyDescent="0.25">
      <c r="A249" s="3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 spans="1:15" x14ac:dyDescent="0.25">
      <c r="A250" s="3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spans="1:15" x14ac:dyDescent="0.25">
      <c r="A251" s="3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spans="1:15" x14ac:dyDescent="0.25">
      <c r="A252" s="3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 spans="1:15" x14ac:dyDescent="0.25">
      <c r="A253" s="3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 spans="1:15" x14ac:dyDescent="0.25">
      <c r="A254" s="3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 spans="1:15" x14ac:dyDescent="0.25">
      <c r="A255" s="3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 spans="1:15" x14ac:dyDescent="0.25">
      <c r="A256" s="3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 spans="1:15" x14ac:dyDescent="0.25">
      <c r="A257" s="3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 spans="1:15" x14ac:dyDescent="0.25">
      <c r="A258" s="3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 spans="1:15" x14ac:dyDescent="0.25">
      <c r="A259" s="3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 spans="1:15" x14ac:dyDescent="0.25">
      <c r="A260" s="3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spans="1:15" x14ac:dyDescent="0.25">
      <c r="A261" s="3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spans="1:15" x14ac:dyDescent="0.25">
      <c r="A262" s="3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spans="1:15" x14ac:dyDescent="0.25">
      <c r="A263" s="3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spans="1:15" x14ac:dyDescent="0.25">
      <c r="A264" s="3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spans="1:15" x14ac:dyDescent="0.25">
      <c r="A265" s="3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spans="1:15" x14ac:dyDescent="0.25">
      <c r="A266" s="3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spans="1:15" x14ac:dyDescent="0.25">
      <c r="A267" s="3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spans="1:15" x14ac:dyDescent="0.25">
      <c r="A268" s="3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 spans="1:15" x14ac:dyDescent="0.25">
      <c r="A269" s="3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 spans="1:15" x14ac:dyDescent="0.25">
      <c r="A270" s="3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spans="1:15" x14ac:dyDescent="0.25">
      <c r="A271" s="3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spans="1:15" x14ac:dyDescent="0.25">
      <c r="A272" s="3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spans="1:15" x14ac:dyDescent="0.25">
      <c r="A273" s="3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 spans="1:15" x14ac:dyDescent="0.25">
      <c r="A274" s="3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</sheetData>
  <mergeCells count="9">
    <mergeCell ref="P8:AD8"/>
    <mergeCell ref="P23:S23"/>
    <mergeCell ref="P20:S20"/>
    <mergeCell ref="P17:AA17"/>
    <mergeCell ref="P14:AA14"/>
    <mergeCell ref="P11:AD11"/>
    <mergeCell ref="B2:M2"/>
    <mergeCell ref="P2:AA2"/>
    <mergeCell ref="P5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O52"/>
  <sheetViews>
    <sheetView topLeftCell="A4" workbookViewId="0">
      <selection activeCell="Q44" sqref="Q44"/>
    </sheetView>
  </sheetViews>
  <sheetFormatPr defaultRowHeight="15" x14ac:dyDescent="0.25"/>
  <cols>
    <col min="1" max="1" width="23.140625" bestFit="1" customWidth="1"/>
    <col min="2" max="2" width="14.140625" bestFit="1" customWidth="1"/>
    <col min="3" max="3" width="8.42578125" bestFit="1" customWidth="1"/>
    <col min="4" max="4" width="12.5703125" bestFit="1" customWidth="1"/>
    <col min="5" max="5" width="8.42578125" bestFit="1" customWidth="1"/>
    <col min="6" max="6" width="11.140625" bestFit="1" customWidth="1"/>
    <col min="7" max="7" width="10.28515625" bestFit="1" customWidth="1"/>
    <col min="8" max="8" width="12.28515625" bestFit="1" customWidth="1"/>
    <col min="9" max="9" width="12.42578125" bestFit="1" customWidth="1"/>
    <col min="10" max="10" width="10.28515625" bestFit="1" customWidth="1"/>
    <col min="11" max="11" width="12" bestFit="1" customWidth="1"/>
    <col min="12" max="12" width="12.5703125" bestFit="1" customWidth="1"/>
    <col min="13" max="13" width="8.28515625" bestFit="1" customWidth="1"/>
    <col min="14" max="14" width="6.42578125" bestFit="1" customWidth="1"/>
    <col min="15" max="15" width="7.28515625" bestFit="1" customWidth="1"/>
  </cols>
  <sheetData>
    <row r="1" spans="1:15" ht="21" thickBot="1" x14ac:dyDescent="0.35">
      <c r="A1" s="40" t="s">
        <v>111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5" ht="16.5" thickTop="1" x14ac:dyDescent="0.25">
      <c r="A2" s="14" t="s">
        <v>22</v>
      </c>
      <c r="B2" s="14" t="s">
        <v>44</v>
      </c>
      <c r="C2" s="11" t="s">
        <v>15</v>
      </c>
      <c r="D2" s="14" t="s">
        <v>84</v>
      </c>
      <c r="E2" s="14" t="s">
        <v>17</v>
      </c>
      <c r="F2" s="11" t="s">
        <v>13</v>
      </c>
      <c r="G2" s="14" t="s">
        <v>96</v>
      </c>
      <c r="H2" s="14" t="s">
        <v>46</v>
      </c>
      <c r="I2" s="14" t="s">
        <v>43</v>
      </c>
      <c r="J2" s="14" t="s">
        <v>58</v>
      </c>
      <c r="K2" s="14" t="s">
        <v>5</v>
      </c>
      <c r="L2" s="14" t="s">
        <v>91</v>
      </c>
    </row>
    <row r="3" spans="1:15" ht="15.75" x14ac:dyDescent="0.25">
      <c r="A3" s="18">
        <f>SUM('2017'!H4+'2018'!P4)</f>
        <v>387</v>
      </c>
      <c r="B3" s="18">
        <f>SUM('2017'!I4+'2018'!Q4)</f>
        <v>52</v>
      </c>
      <c r="C3" s="18">
        <f>SUM('2017'!J4+'2018'!R4)</f>
        <v>86</v>
      </c>
      <c r="D3" s="18">
        <f>SUM('2018'!S4)</f>
        <v>8</v>
      </c>
      <c r="E3" s="18">
        <f>SUM('2017'!K4+'2018'!T4)</f>
        <v>10</v>
      </c>
      <c r="F3" s="18">
        <f>SUM('2017'!L4+'2018'!U4)</f>
        <v>314</v>
      </c>
      <c r="G3" s="18">
        <f>SUM('2018'!V4)</f>
        <v>42</v>
      </c>
      <c r="H3" s="18">
        <f>SUM('2017'!M4+'2018'!W4)</f>
        <v>53</v>
      </c>
      <c r="I3" s="18">
        <f>SUM('2017'!N4+'2018'!X4)</f>
        <v>44</v>
      </c>
      <c r="J3" s="18">
        <f>SUM('2018'!Y4)</f>
        <v>4</v>
      </c>
      <c r="K3" s="18">
        <f>SUM('2017'!O4+'2018'!Z4)</f>
        <v>451</v>
      </c>
      <c r="L3" s="18">
        <f>SUM('2018'!AA4)</f>
        <v>2</v>
      </c>
    </row>
    <row r="4" spans="1:15" ht="21" customHeight="1" thickBot="1" x14ac:dyDescent="0.35">
      <c r="A4" s="39" t="s">
        <v>127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5" ht="16.5" thickTop="1" x14ac:dyDescent="0.25">
      <c r="A5" s="18" t="s">
        <v>22</v>
      </c>
      <c r="B5" s="18" t="s">
        <v>44</v>
      </c>
      <c r="C5" s="28" t="s">
        <v>15</v>
      </c>
      <c r="D5" s="18" t="s">
        <v>84</v>
      </c>
      <c r="E5" s="18" t="s">
        <v>17</v>
      </c>
      <c r="F5" s="28" t="s">
        <v>13</v>
      </c>
      <c r="G5" s="18" t="s">
        <v>96</v>
      </c>
      <c r="H5" s="18" t="s">
        <v>46</v>
      </c>
      <c r="I5" s="18" t="s">
        <v>43</v>
      </c>
      <c r="J5" s="18" t="s">
        <v>58</v>
      </c>
      <c r="K5" s="18" t="s">
        <v>5</v>
      </c>
      <c r="L5" s="18" t="s">
        <v>91</v>
      </c>
      <c r="N5" s="29"/>
      <c r="O5" s="29"/>
    </row>
    <row r="6" spans="1:15" ht="15.75" x14ac:dyDescent="0.25">
      <c r="A6" s="30">
        <f t="shared" ref="A6:L6" si="0">SUM(A3/$B$26*100)</f>
        <v>26.634549208534068</v>
      </c>
      <c r="B6" s="30">
        <f t="shared" si="0"/>
        <v>3.5788024776324847</v>
      </c>
      <c r="C6" s="30">
        <f t="shared" si="0"/>
        <v>5.9187887130075705</v>
      </c>
      <c r="D6" s="30">
        <f t="shared" si="0"/>
        <v>0.55058499655884374</v>
      </c>
      <c r="E6" s="30">
        <f t="shared" si="0"/>
        <v>0.68823124569855476</v>
      </c>
      <c r="F6" s="30">
        <f t="shared" si="0"/>
        <v>21.610461114934619</v>
      </c>
      <c r="G6" s="30">
        <f t="shared" si="0"/>
        <v>2.8905712319339298</v>
      </c>
      <c r="H6" s="30">
        <f t="shared" si="0"/>
        <v>3.6476256022023401</v>
      </c>
      <c r="I6" s="30">
        <f t="shared" si="0"/>
        <v>3.0282174810736406</v>
      </c>
      <c r="J6" s="30">
        <f t="shared" si="0"/>
        <v>0.27529249827942187</v>
      </c>
      <c r="K6" s="30">
        <f t="shared" si="0"/>
        <v>31.039229181004817</v>
      </c>
      <c r="L6" s="30">
        <f t="shared" si="0"/>
        <v>0.13764624913971094</v>
      </c>
    </row>
    <row r="7" spans="1:15" ht="21" customHeight="1" thickBot="1" x14ac:dyDescent="0.35">
      <c r="A7" s="38" t="s">
        <v>119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ht="16.5" customHeight="1" thickTop="1" x14ac:dyDescent="0.25">
      <c r="A8" s="18" t="s">
        <v>112</v>
      </c>
      <c r="B8" s="18" t="s">
        <v>63</v>
      </c>
      <c r="C8" s="18" t="s">
        <v>64</v>
      </c>
      <c r="D8" s="18" t="s">
        <v>125</v>
      </c>
      <c r="E8" s="18" t="s">
        <v>130</v>
      </c>
      <c r="F8" s="18" t="s">
        <v>114</v>
      </c>
      <c r="G8" s="18" t="s">
        <v>62</v>
      </c>
      <c r="H8" s="18" t="s">
        <v>117</v>
      </c>
      <c r="I8" s="18" t="s">
        <v>116</v>
      </c>
      <c r="J8" s="18" t="s">
        <v>113</v>
      </c>
      <c r="K8" s="18" t="s">
        <v>60</v>
      </c>
      <c r="L8" s="18" t="s">
        <v>115</v>
      </c>
      <c r="M8" s="18" t="s">
        <v>118</v>
      </c>
      <c r="N8" s="25" t="s">
        <v>132</v>
      </c>
      <c r="O8" s="18" t="s">
        <v>61</v>
      </c>
    </row>
    <row r="9" spans="1:15" ht="15.75" customHeight="1" x14ac:dyDescent="0.25">
      <c r="A9" s="14">
        <f>SUM('2018'!P10)</f>
        <v>1</v>
      </c>
      <c r="B9" s="14">
        <f>SUM('2017'!H10+'2018'!Q10)</f>
        <v>31</v>
      </c>
      <c r="C9" s="14">
        <f>SUM('2017'!I10+'2018'!R10)</f>
        <v>166</v>
      </c>
      <c r="D9" s="14">
        <f>SUM('2018'!S10)</f>
        <v>8</v>
      </c>
      <c r="E9" s="14">
        <f>SUM('2018'!T10)</f>
        <v>1</v>
      </c>
      <c r="F9" s="14">
        <f>SUM('2018'!U10)</f>
        <v>5</v>
      </c>
      <c r="G9" s="14">
        <f>SUM('2017'!K10+'2018'!V10)</f>
        <v>447</v>
      </c>
      <c r="H9" s="14">
        <f>SUM('2018'!W10)</f>
        <v>12</v>
      </c>
      <c r="I9" s="14">
        <f>SUM('2018'!X10)</f>
        <v>4</v>
      </c>
      <c r="J9" s="14">
        <f>SUM('2018'!Y10)</f>
        <v>4</v>
      </c>
      <c r="K9" s="14">
        <f>SUM('2017'!J10+'2018'!Z10)</f>
        <v>766</v>
      </c>
      <c r="L9" s="14">
        <f>SUM('2018'!AA10)</f>
        <v>1</v>
      </c>
      <c r="M9" s="14">
        <f>SUM('2018'!AB10)</f>
        <v>1</v>
      </c>
      <c r="N9" s="14">
        <f>SUM('2018'!AC10)</f>
        <v>2</v>
      </c>
      <c r="O9" s="14">
        <f>SUM('2017'!L10+'2018'!AD10)</f>
        <v>4</v>
      </c>
    </row>
    <row r="10" spans="1:15" ht="21" customHeight="1" thickBot="1" x14ac:dyDescent="0.35">
      <c r="A10" s="39" t="s">
        <v>128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15" ht="16.5" thickTop="1" x14ac:dyDescent="0.25">
      <c r="A11" s="14" t="s">
        <v>112</v>
      </c>
      <c r="B11" s="14" t="s">
        <v>63</v>
      </c>
      <c r="C11" s="14" t="s">
        <v>64</v>
      </c>
      <c r="D11" s="14" t="s">
        <v>125</v>
      </c>
      <c r="E11" s="19" t="s">
        <v>130</v>
      </c>
      <c r="F11" s="14" t="s">
        <v>114</v>
      </c>
      <c r="G11" s="14" t="s">
        <v>62</v>
      </c>
      <c r="H11" s="14" t="s">
        <v>117</v>
      </c>
      <c r="I11" s="14" t="s">
        <v>116</v>
      </c>
      <c r="J11" s="14" t="s">
        <v>113</v>
      </c>
      <c r="K11" s="14" t="s">
        <v>60</v>
      </c>
      <c r="L11" s="14" t="s">
        <v>115</v>
      </c>
      <c r="M11" s="14" t="s">
        <v>118</v>
      </c>
      <c r="N11" s="20" t="s">
        <v>132</v>
      </c>
      <c r="O11" s="14" t="s">
        <v>61</v>
      </c>
    </row>
    <row r="12" spans="1:15" ht="15.75" customHeight="1" x14ac:dyDescent="0.25">
      <c r="A12" s="30">
        <f t="shared" ref="A12:O12" si="1">SUM(A9/$B$26*100)</f>
        <v>6.8823124569855468E-2</v>
      </c>
      <c r="B12" s="30">
        <f t="shared" si="1"/>
        <v>2.1335168616655196</v>
      </c>
      <c r="C12" s="30">
        <f t="shared" si="1"/>
        <v>11.424638678596008</v>
      </c>
      <c r="D12" s="30">
        <f t="shared" si="1"/>
        <v>0.55058499655884374</v>
      </c>
      <c r="E12" s="30">
        <f t="shared" si="1"/>
        <v>6.8823124569855468E-2</v>
      </c>
      <c r="F12" s="30">
        <f t="shared" si="1"/>
        <v>0.34411562284927738</v>
      </c>
      <c r="G12" s="30">
        <f t="shared" si="1"/>
        <v>30.763936682725397</v>
      </c>
      <c r="H12" s="30">
        <f t="shared" si="1"/>
        <v>0.82587749483826567</v>
      </c>
      <c r="I12" s="30">
        <f t="shared" si="1"/>
        <v>0.27529249827942187</v>
      </c>
      <c r="J12" s="30">
        <f t="shared" si="1"/>
        <v>0.27529249827942187</v>
      </c>
      <c r="K12" s="30">
        <f t="shared" si="1"/>
        <v>52.718513420509296</v>
      </c>
      <c r="L12" s="30">
        <f t="shared" si="1"/>
        <v>6.8823124569855468E-2</v>
      </c>
      <c r="M12" s="30">
        <f t="shared" si="1"/>
        <v>6.8823124569855468E-2</v>
      </c>
      <c r="N12" s="30">
        <f t="shared" si="1"/>
        <v>0.13764624913971094</v>
      </c>
      <c r="O12" s="30">
        <f t="shared" si="1"/>
        <v>0.27529249827942187</v>
      </c>
    </row>
    <row r="13" spans="1:15" ht="21" thickBot="1" x14ac:dyDescent="0.35">
      <c r="A13" s="38" t="s">
        <v>139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5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5" ht="15.75" x14ac:dyDescent="0.25">
      <c r="A15" s="14">
        <f>SUM('2018'!P16)</f>
        <v>80</v>
      </c>
      <c r="B15" s="14">
        <f>SUM('2018'!Q16)</f>
        <v>133</v>
      </c>
      <c r="C15" s="14">
        <f>SUM('2018'!R16)</f>
        <v>194</v>
      </c>
      <c r="D15" s="14">
        <f>SUM('2018'!S16)</f>
        <v>65</v>
      </c>
      <c r="E15" s="14">
        <f>SUM('2018'!T16)</f>
        <v>41</v>
      </c>
      <c r="F15" s="14">
        <f>SUM('2018'!U16)</f>
        <v>157</v>
      </c>
      <c r="G15" s="14">
        <f>SUM('2018'!V16)</f>
        <v>153</v>
      </c>
      <c r="H15" s="14">
        <f>SUM('2018'!W16)</f>
        <v>4</v>
      </c>
      <c r="I15" s="14">
        <f>SUM('2017'!H16+'2018'!X16)</f>
        <v>226</v>
      </c>
      <c r="J15" s="14">
        <f>SUM('2017'!I16+'2018'!Y16)</f>
        <v>309</v>
      </c>
      <c r="K15" s="14">
        <f>SUM('2017'!J16+'2018'!Z16)</f>
        <v>31</v>
      </c>
      <c r="L15" s="14">
        <f>SUM('2017'!K16+'2018'!AA16)</f>
        <v>60</v>
      </c>
    </row>
    <row r="16" spans="1:15" ht="21" thickBot="1" x14ac:dyDescent="0.35">
      <c r="A16" s="39" t="s">
        <v>140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30">
        <f>SUM(A15/$B$26*100)</f>
        <v>5.5058499655884381</v>
      </c>
      <c r="B18" s="30">
        <f t="shared" ref="B18:L18" si="2">SUM(B15/$B$26*100)</f>
        <v>9.1534755677907782</v>
      </c>
      <c r="C18" s="30">
        <f t="shared" si="2"/>
        <v>13.351686166551962</v>
      </c>
      <c r="D18" s="30">
        <f t="shared" si="2"/>
        <v>4.4735030970406058</v>
      </c>
      <c r="E18" s="30">
        <f t="shared" si="2"/>
        <v>2.821748107364074</v>
      </c>
      <c r="F18" s="30">
        <f t="shared" si="2"/>
        <v>10.80523055746731</v>
      </c>
      <c r="G18" s="30">
        <f t="shared" si="2"/>
        <v>10.529938059187888</v>
      </c>
      <c r="H18" s="30">
        <f t="shared" si="2"/>
        <v>0.27529249827942187</v>
      </c>
      <c r="I18" s="30">
        <f t="shared" si="2"/>
        <v>15.554026152787337</v>
      </c>
      <c r="J18" s="30">
        <f t="shared" si="2"/>
        <v>21.266345492085339</v>
      </c>
      <c r="K18" s="30">
        <f t="shared" si="2"/>
        <v>2.1335168616655196</v>
      </c>
      <c r="L18" s="30">
        <f t="shared" si="2"/>
        <v>4.1293874741913283</v>
      </c>
    </row>
    <row r="19" spans="1:12" ht="21" thickBot="1" x14ac:dyDescent="0.35">
      <c r="A19" s="38" t="s">
        <v>138</v>
      </c>
      <c r="B19" s="38"/>
      <c r="C19" s="38"/>
      <c r="D19" s="38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SUM('2018'!P22)</f>
        <v>300</v>
      </c>
      <c r="B21" s="14">
        <f>SUM('2018'!Q22)</f>
        <v>314</v>
      </c>
      <c r="C21" s="14">
        <f>SUM('2017'!H22+'2018'!R22)</f>
        <v>566</v>
      </c>
      <c r="D21" s="14">
        <f>SUM('2017'!I22+'2018'!S22)</f>
        <v>273</v>
      </c>
    </row>
    <row r="22" spans="1:12" ht="21" thickBot="1" x14ac:dyDescent="0.35">
      <c r="A22" s="39" t="s">
        <v>145</v>
      </c>
      <c r="B22" s="39"/>
      <c r="C22" s="39"/>
      <c r="D22" s="39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30">
        <f>SUM(A21/$B$26*100)</f>
        <v>20.646937370956643</v>
      </c>
      <c r="B24" s="30">
        <f t="shared" ref="B24:D24" si="3">SUM(B21/$B$26*100)</f>
        <v>21.610461114934619</v>
      </c>
      <c r="C24" s="30">
        <f t="shared" si="3"/>
        <v>38.953888506538199</v>
      </c>
      <c r="D24" s="30">
        <f t="shared" si="3"/>
        <v>18.788713007570543</v>
      </c>
    </row>
    <row r="26" spans="1:12" ht="15.75" x14ac:dyDescent="0.25">
      <c r="A26" s="22" t="s">
        <v>135</v>
      </c>
      <c r="B26" s="26">
        <f>SUM('2017'!F43+'2018'!N94)</f>
        <v>1453</v>
      </c>
    </row>
    <row r="27" spans="1:12" ht="15.75" x14ac:dyDescent="0.25">
      <c r="A27" s="22" t="s">
        <v>136</v>
      </c>
      <c r="B27" s="26">
        <f>SUM('2017'!F44+'2018'!N95)</f>
        <v>129</v>
      </c>
    </row>
    <row r="28" spans="1:12" ht="15.75" x14ac:dyDescent="0.25">
      <c r="A28" s="22" t="s">
        <v>137</v>
      </c>
      <c r="B28" s="27">
        <f>SUM(B26/B27)</f>
        <v>11.263565891472869</v>
      </c>
    </row>
    <row r="52" spans="7:7" x14ac:dyDescent="0.25">
      <c r="G52" s="34"/>
    </row>
  </sheetData>
  <sortState ref="A3:L3">
    <sortCondition descending="1" ref="A3"/>
  </sortState>
  <mergeCells count="8">
    <mergeCell ref="A16:L16"/>
    <mergeCell ref="A13:L13"/>
    <mergeCell ref="A19:D19"/>
    <mergeCell ref="A22:D22"/>
    <mergeCell ref="A1:L1"/>
    <mergeCell ref="A4:L4"/>
    <mergeCell ref="A7:O7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2017-09-19T04:52:15Z</dcterms:created>
  <dcterms:modified xsi:type="dcterms:W3CDTF">2019-02-17T22:59:52Z</dcterms:modified>
</cp:coreProperties>
</file>