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6D325FE9-1D72-4F58-B6BD-D8023676CFFA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4" i="5" l="1"/>
  <c r="N53" i="5"/>
  <c r="B54" i="5" l="1"/>
  <c r="E60" i="5" s="1"/>
  <c r="F60" i="5" s="1"/>
  <c r="B60" i="5"/>
  <c r="D59" i="5"/>
  <c r="D60" i="5"/>
  <c r="C60" i="5"/>
  <c r="C59" i="5"/>
  <c r="E59" i="5"/>
  <c r="B59" i="5"/>
  <c r="F59" i="5" s="1"/>
  <c r="N55" i="5" l="1"/>
  <c r="G54" i="5" l="1"/>
  <c r="F54" i="5" l="1"/>
  <c r="E54" i="5" l="1"/>
  <c r="D54" i="5" l="1"/>
  <c r="C54" i="5" l="1"/>
  <c r="N54" i="5" l="1"/>
  <c r="B27" i="4" l="1"/>
  <c r="Q9" i="4"/>
  <c r="P9" i="4"/>
  <c r="M9" i="4"/>
  <c r="K9" i="4"/>
  <c r="J9" i="4"/>
  <c r="I9" i="4"/>
  <c r="H9" i="4"/>
  <c r="G9" i="4"/>
  <c r="D9" i="4"/>
  <c r="C9" i="4"/>
  <c r="A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N3" i="4" s="1"/>
  <c r="AA4" i="3"/>
  <c r="AA7" i="3" s="1"/>
  <c r="Z4" i="3"/>
  <c r="Y4" i="3"/>
  <c r="X4" i="3"/>
  <c r="W4" i="3"/>
  <c r="V4" i="3"/>
  <c r="U4" i="3"/>
  <c r="U7" i="3" s="1"/>
  <c r="T4" i="3"/>
  <c r="S4" i="3"/>
  <c r="R4" i="3"/>
  <c r="C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M56" i="5" s="1"/>
  <c r="J16" i="1"/>
  <c r="I16" i="1"/>
  <c r="H16" i="1"/>
  <c r="V16" i="2"/>
  <c r="G15" i="4" s="1"/>
  <c r="H56" i="5" s="1"/>
  <c r="AA16" i="2"/>
  <c r="Z16" i="2"/>
  <c r="Y16" i="2"/>
  <c r="X16" i="2"/>
  <c r="W16" i="2"/>
  <c r="H15" i="4" s="1"/>
  <c r="I56" i="5" s="1"/>
  <c r="U16" i="2"/>
  <c r="F15" i="4" s="1"/>
  <c r="G56" i="5" s="1"/>
  <c r="T16" i="2"/>
  <c r="E15" i="4" s="1"/>
  <c r="F56" i="5" s="1"/>
  <c r="S16" i="2"/>
  <c r="D15" i="4" s="1"/>
  <c r="E56" i="5" s="1"/>
  <c r="R16" i="2"/>
  <c r="C15" i="4" s="1"/>
  <c r="D56" i="5" s="1"/>
  <c r="Q16" i="2"/>
  <c r="B15" i="4" s="1"/>
  <c r="C56" i="5" s="1"/>
  <c r="P16" i="2"/>
  <c r="A15" i="4" s="1"/>
  <c r="B56" i="5" s="1"/>
  <c r="I15" i="4" l="1"/>
  <c r="J56" i="5" s="1"/>
  <c r="K15" i="4"/>
  <c r="L56" i="5" s="1"/>
  <c r="J15" i="4"/>
  <c r="K56" i="5" s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N57" i="5" l="1"/>
  <c r="N56" i="5" s="1"/>
  <c r="B3" i="4"/>
  <c r="T4" i="2"/>
  <c r="G3" i="4" s="1"/>
  <c r="AA4" i="2"/>
  <c r="O3" i="4" s="1"/>
  <c r="V4" i="2"/>
  <c r="I3" i="4" s="1"/>
  <c r="Y4" i="2"/>
  <c r="K3" i="4" s="1"/>
  <c r="Z4" i="2"/>
  <c r="M3" i="4" s="1"/>
  <c r="X4" i="2"/>
  <c r="L3" i="4" s="1"/>
  <c r="W4" i="2"/>
  <c r="J3" i="4" s="1"/>
  <c r="U4" i="2"/>
  <c r="H3" i="4" s="1"/>
  <c r="S4" i="2"/>
  <c r="F3" i="4" s="1"/>
  <c r="R4" i="2"/>
  <c r="E3" i="4" s="1"/>
  <c r="Q4" i="2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<sst xmlns="http://schemas.openxmlformats.org/spreadsheetml/2006/main" count="1035" uniqueCount="228">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</sst>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8" t="s">
        <v>8</v>
      </c>
      <c r="C2" s="38"/>
      <c r="D2" s="38"/>
      <c r="E2" s="38"/>
      <c r="F2" s="7" t="s">
        <v>6</v>
      </c>
      <c r="G2" s="7" t="s">
        <v>7</v>
      </c>
      <c r="H2" s="39" t="s">
        <v>111</v>
      </c>
      <c r="I2" s="39"/>
      <c r="J2" s="39"/>
      <c r="K2" s="39"/>
      <c r="L2" s="39"/>
      <c r="M2" s="39"/>
      <c r="N2" s="39"/>
      <c r="O2" s="3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0" t="s">
        <v>127</v>
      </c>
      <c r="I5" s="40"/>
      <c r="J5" s="40"/>
      <c r="K5" s="40"/>
      <c r="L5" s="40"/>
      <c r="M5" s="40"/>
      <c r="N5" s="40"/>
      <c r="O5" s="4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9" t="s">
        <v>119</v>
      </c>
      <c r="I8" s="39"/>
      <c r="J8" s="39"/>
      <c r="K8" s="39"/>
      <c r="L8" s="3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0" t="s">
        <v>128</v>
      </c>
      <c r="I11" s="40"/>
      <c r="J11" s="40"/>
      <c r="K11" s="40"/>
      <c r="L11" s="4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9" t="s">
        <v>139</v>
      </c>
      <c r="I14" s="39"/>
      <c r="J14" s="39"/>
      <c r="K14" s="3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0" t="s">
        <v>140</v>
      </c>
      <c r="I17" s="40"/>
      <c r="J17" s="40"/>
      <c r="K17" s="4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9" t="s">
        <v>138</v>
      </c>
      <c r="I20" s="39"/>
      <c r="J20" s="39"/>
      <c r="K20" s="3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0" t="s">
        <v>145</v>
      </c>
      <c r="I23" s="40"/>
      <c r="J23" s="40"/>
      <c r="K23" s="4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41" t="s">
        <v>111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9" t="s">
        <v>138</v>
      </c>
      <c r="Q20" s="39"/>
      <c r="R20" s="39"/>
      <c r="S20" s="3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0" t="s">
        <v>145</v>
      </c>
      <c r="Q23" s="40"/>
      <c r="R23" s="40"/>
      <c r="S23" s="4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25"/>
  <sheetViews>
    <sheetView tabSelected="1" topLeftCell="A27" workbookViewId="0">
      <selection activeCell="A61" sqref="A61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5.57031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28" t="s">
        <v>6</v>
      </c>
      <c r="O2" s="28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44</v>
      </c>
      <c r="B49" s="14"/>
      <c r="C49" s="14"/>
      <c r="D49" s="14"/>
      <c r="E49" s="14"/>
      <c r="F49" s="14"/>
      <c r="G49" s="14">
        <v>24</v>
      </c>
      <c r="H49" s="14"/>
      <c r="I49" s="14"/>
      <c r="J49" s="14"/>
      <c r="K49" s="14"/>
      <c r="L49" s="14"/>
      <c r="M49" s="14"/>
      <c r="N49" s="14">
        <v>3</v>
      </c>
      <c r="O49" s="14" t="s">
        <v>79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5</v>
      </c>
      <c r="B50" s="14"/>
      <c r="C50" s="14"/>
      <c r="D50" s="14"/>
      <c r="E50" s="14"/>
      <c r="F50" s="14"/>
      <c r="G50" s="14"/>
      <c r="H50" s="14">
        <v>2</v>
      </c>
      <c r="I50" s="14"/>
      <c r="J50" s="14"/>
      <c r="K50" s="14"/>
      <c r="L50" s="14"/>
      <c r="M50" s="14"/>
      <c r="N50" s="14">
        <v>71</v>
      </c>
      <c r="O50" s="14" t="s">
        <v>218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5</v>
      </c>
      <c r="B51" s="14"/>
      <c r="C51" s="14"/>
      <c r="D51" s="14"/>
      <c r="E51" s="14"/>
      <c r="F51" s="14"/>
      <c r="G51" s="14"/>
      <c r="H51" s="14">
        <v>3</v>
      </c>
      <c r="I51" s="14"/>
      <c r="J51" s="14"/>
      <c r="K51" s="14"/>
      <c r="L51" s="14"/>
      <c r="M51" s="14"/>
      <c r="N51" s="14">
        <v>50</v>
      </c>
      <c r="O51" s="14" t="s">
        <v>219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/>
      <c r="F52" s="14"/>
      <c r="G52" s="14"/>
      <c r="H52" s="14">
        <v>8</v>
      </c>
      <c r="I52" s="14"/>
      <c r="J52" s="14"/>
      <c r="K52" s="14"/>
      <c r="L52" s="14"/>
      <c r="M52" s="14"/>
      <c r="N52" s="14">
        <v>19</v>
      </c>
      <c r="O52" s="14" t="s">
        <v>227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8" t="s">
        <v>135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9">
        <f>SUM(N4:N52)</f>
        <v>783</v>
      </c>
      <c r="O53" s="14"/>
      <c r="T53" s="14"/>
      <c r="U53" s="14"/>
      <c r="V53" s="14"/>
      <c r="W53" s="14"/>
      <c r="X53" s="14"/>
      <c r="Y53" s="14"/>
      <c r="Z53" s="14"/>
      <c r="AA53" s="14"/>
      <c r="AB53"/>
      <c r="AC53" s="31"/>
      <c r="AD53" s="31"/>
    </row>
    <row r="54" spans="1:30" ht="20.25" x14ac:dyDescent="0.3">
      <c r="A54" s="18" t="s">
        <v>195</v>
      </c>
      <c r="B54" s="36">
        <f>SUM(N4:N7)</f>
        <v>41</v>
      </c>
      <c r="C54" s="36">
        <f>SUM(N8:N16)</f>
        <v>176</v>
      </c>
      <c r="D54" s="36">
        <f>SUM(N17:N28)</f>
        <v>175</v>
      </c>
      <c r="E54" s="36">
        <f>SUM(N29:N38)</f>
        <v>25</v>
      </c>
      <c r="F54" s="36">
        <f>SUM(N39:N42)</f>
        <v>51</v>
      </c>
      <c r="G54" s="36">
        <f>SUM(N43:N49)</f>
        <v>175</v>
      </c>
      <c r="H54" s="36">
        <f>SUM(N50:N52)</f>
        <v>140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20">
        <f>SUM(N55*12)</f>
        <v>1342.2857142857142</v>
      </c>
      <c r="O54" s="14"/>
      <c r="T54" s="14"/>
      <c r="U54" s="14"/>
      <c r="V54" s="14"/>
      <c r="W54" s="14"/>
      <c r="X54" s="14"/>
      <c r="Y54" s="14"/>
      <c r="Z54" s="14"/>
      <c r="AA54" s="14"/>
      <c r="AB54" s="32"/>
      <c r="AC54" s="31"/>
      <c r="AD54" s="31"/>
    </row>
    <row r="55" spans="1:30" ht="15.75" x14ac:dyDescent="0.25">
      <c r="A55" s="18" t="s">
        <v>196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20">
        <f>AVERAGE(B54:H54)</f>
        <v>111.85714285714286</v>
      </c>
      <c r="O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20.25" x14ac:dyDescent="0.3">
      <c r="A56" s="18" t="s">
        <v>194</v>
      </c>
      <c r="B56" s="35">
        <f>SUM('Overall Stats'!A15/2)</f>
        <v>53.5</v>
      </c>
      <c r="C56" s="35">
        <f>SUM('Overall Stats'!B15/2)</f>
        <v>86.5</v>
      </c>
      <c r="D56" s="35">
        <f>SUM('Overall Stats'!C15/2)</f>
        <v>126</v>
      </c>
      <c r="E56" s="35">
        <f>SUM('Overall Stats'!D15/2)</f>
        <v>78.5</v>
      </c>
      <c r="F56" s="35">
        <f>SUM('Overall Stats'!E15/2)</f>
        <v>97.5</v>
      </c>
      <c r="G56" s="35">
        <f>SUM('Overall Stats'!F15/2)</f>
        <v>127</v>
      </c>
      <c r="H56" s="35">
        <f>SUM('Overall Stats'!G15/2)</f>
        <v>159</v>
      </c>
      <c r="I56" s="35">
        <f>SUM('Overall Stats'!H15/2)</f>
        <v>55.5</v>
      </c>
      <c r="J56" s="35">
        <f>SUM('Overall Stats'!I15/3)</f>
        <v>87.333333333333329</v>
      </c>
      <c r="K56" s="35">
        <f>SUM('Overall Stats'!J15/3)</f>
        <v>252</v>
      </c>
      <c r="L56" s="35">
        <f>SUM('Overall Stats'!K15/3)</f>
        <v>128</v>
      </c>
      <c r="M56" s="35">
        <f>SUM('Overall Stats'!L15/3)</f>
        <v>22.666666666666668</v>
      </c>
      <c r="N56" s="20">
        <f>SUM(N57*12)</f>
        <v>1273.5000000000002</v>
      </c>
      <c r="O56" s="14"/>
      <c r="T56" s="14"/>
      <c r="U56" s="14"/>
      <c r="V56" s="14"/>
      <c r="W56" s="14"/>
      <c r="X56" s="14"/>
      <c r="Y56" s="14"/>
      <c r="Z56" s="14"/>
      <c r="AA56" s="14"/>
      <c r="AB56" s="14"/>
      <c r="AC56" s="32"/>
      <c r="AD56" s="32"/>
    </row>
    <row r="57" spans="1:30" ht="20.25" x14ac:dyDescent="0.3">
      <c r="A57" s="29" t="s">
        <v>197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20">
        <f>AVERAGE(B56:M56)</f>
        <v>106.12500000000001</v>
      </c>
      <c r="O57" s="14"/>
      <c r="T57" s="14"/>
      <c r="U57" s="14"/>
      <c r="V57" s="14"/>
      <c r="W57" s="14"/>
      <c r="X57" s="14"/>
      <c r="Y57" s="14"/>
      <c r="Z57" s="14"/>
      <c r="AA57" s="14"/>
      <c r="AB57" s="32"/>
      <c r="AC57" s="30"/>
      <c r="AD57" s="30"/>
    </row>
    <row r="58" spans="1:30" ht="20.25" x14ac:dyDescent="0.3">
      <c r="A58" s="29" t="s">
        <v>222</v>
      </c>
      <c r="B58" s="19" t="s">
        <v>225</v>
      </c>
      <c r="C58" s="19" t="s">
        <v>223</v>
      </c>
      <c r="D58" s="19" t="s">
        <v>226</v>
      </c>
      <c r="E58" s="19" t="s">
        <v>224</v>
      </c>
      <c r="F58" s="19" t="s">
        <v>135</v>
      </c>
      <c r="G58" s="14"/>
      <c r="H58" s="14"/>
      <c r="I58" s="14"/>
      <c r="J58" s="14"/>
      <c r="K58" s="14"/>
      <c r="L58" s="14"/>
      <c r="M58" s="14"/>
      <c r="N58" s="20"/>
      <c r="O58" s="14"/>
      <c r="T58" s="14"/>
      <c r="U58" s="14"/>
      <c r="V58" s="14"/>
      <c r="W58" s="14"/>
      <c r="X58" s="14"/>
      <c r="Y58" s="14"/>
      <c r="Z58" s="14"/>
      <c r="AA58" s="14"/>
      <c r="AB58" s="32"/>
      <c r="AC58" s="30"/>
      <c r="AD58" s="30"/>
    </row>
    <row r="59" spans="1:30" ht="15.75" x14ac:dyDescent="0.25">
      <c r="A59" s="18" t="s">
        <v>220</v>
      </c>
      <c r="B59" s="35">
        <f>SUM('Overall Stats'!A21/2)</f>
        <v>302</v>
      </c>
      <c r="C59" s="35">
        <f>SUM('Overall Stats'!B21/2)</f>
        <v>341.5</v>
      </c>
      <c r="D59" s="35">
        <f>SUM('Overall Stats'!C21/3)</f>
        <v>467.33333333333331</v>
      </c>
      <c r="E59" s="35">
        <f>SUM('Overall Stats'!D21/2)</f>
        <v>174</v>
      </c>
      <c r="F59" s="35">
        <f>SUM(B59:E59)</f>
        <v>1284.8333333333333</v>
      </c>
      <c r="G59" s="37"/>
      <c r="O59" s="14"/>
      <c r="AB59" s="30"/>
      <c r="AC59" s="30"/>
      <c r="AD59" s="30"/>
    </row>
    <row r="60" spans="1:30" ht="20.25" x14ac:dyDescent="0.3">
      <c r="A60" s="18" t="s">
        <v>221</v>
      </c>
      <c r="B60" s="36">
        <f>SUM(D54:F54)</f>
        <v>251</v>
      </c>
      <c r="C60" s="36">
        <f>SUM(G54:I54)</f>
        <v>315</v>
      </c>
      <c r="D60" s="36">
        <f>SUM(J54:L54)</f>
        <v>0</v>
      </c>
      <c r="E60" s="36">
        <f>SUM(B54:C54,M54)</f>
        <v>217</v>
      </c>
      <c r="F60" s="36">
        <f>SUM(B60:E60)</f>
        <v>783</v>
      </c>
      <c r="G60" s="14"/>
      <c r="H60" s="14"/>
      <c r="I60" s="14"/>
      <c r="J60" s="14"/>
      <c r="K60" s="14"/>
      <c r="L60" s="14"/>
      <c r="M60" s="14"/>
      <c r="N60" s="14"/>
      <c r="O60" s="14"/>
      <c r="AB60" s="14"/>
      <c r="AC60" s="32"/>
      <c r="AD60" s="32"/>
    </row>
    <row r="61" spans="1:30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AB61" s="14"/>
      <c r="AC61" s="30"/>
      <c r="AD61" s="30"/>
    </row>
    <row r="62" spans="1:30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AB62" s="14"/>
      <c r="AC62" s="30"/>
      <c r="AD62" s="30"/>
    </row>
    <row r="63" spans="1:30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AB63" s="14"/>
      <c r="AC63" s="30"/>
      <c r="AD63" s="30"/>
    </row>
    <row r="64" spans="1:30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AB64" s="14"/>
      <c r="AC64" s="30"/>
      <c r="AD64" s="30"/>
    </row>
    <row r="65" spans="2:30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AB65" s="14"/>
      <c r="AC65" s="30"/>
      <c r="AD65" s="30"/>
    </row>
    <row r="66" spans="2:30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AB66" s="14"/>
      <c r="AC66" s="30"/>
      <c r="AD66" s="30"/>
    </row>
    <row r="67" spans="2:30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AB67" s="14"/>
      <c r="AC67" s="30"/>
      <c r="AD67" s="30"/>
    </row>
    <row r="68" spans="2:30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AB68" s="14"/>
      <c r="AC68" s="30"/>
      <c r="AD68" s="30"/>
    </row>
    <row r="69" spans="2:30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AB69" s="14"/>
      <c r="AC69" s="30"/>
      <c r="AD69" s="30"/>
    </row>
    <row r="70" spans="2:30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AB70" s="14"/>
      <c r="AC70" s="30"/>
      <c r="AD70" s="30"/>
    </row>
    <row r="71" spans="2:30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30"/>
      <c r="AD71" s="30"/>
    </row>
    <row r="72" spans="2:30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AC72" s="30"/>
      <c r="AD72" s="30"/>
    </row>
    <row r="73" spans="2:30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AC73" s="30"/>
      <c r="AD73" s="30"/>
    </row>
    <row r="74" spans="2:30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30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30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30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30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30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30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conditionalFormatting sqref="B60">
    <cfRule type="cellIs" dxfId="11" priority="10" operator="lessThan">
      <formula>$B$59</formula>
    </cfRule>
    <cfRule type="cellIs" dxfId="10" priority="11" operator="greaterThan">
      <formula>$B$59</formula>
    </cfRule>
    <cfRule type="cellIs" dxfId="9" priority="12" operator="greaterThan">
      <formula>$B$59</formula>
    </cfRule>
    <cfRule type="cellIs" dxfId="8" priority="13" operator="greaterThan">
      <formula>$B$59</formula>
    </cfRule>
  </conditionalFormatting>
  <conditionalFormatting sqref="C60">
    <cfRule type="cellIs" dxfId="7" priority="8" operator="lessThan">
      <formula>$C$59</formula>
    </cfRule>
    <cfRule type="cellIs" dxfId="6" priority="9" operator="greaterThan">
      <formula>$C$59</formula>
    </cfRule>
  </conditionalFormatting>
  <conditionalFormatting sqref="D60">
    <cfRule type="cellIs" dxfId="5" priority="6" operator="lessThan">
      <formula>$D$59</formula>
    </cfRule>
    <cfRule type="cellIs" dxfId="4" priority="7" operator="greaterThan">
      <formula>$D$59</formula>
    </cfRule>
  </conditionalFormatting>
  <conditionalFormatting sqref="E60">
    <cfRule type="cellIs" dxfId="3" priority="4" operator="lessThan">
      <formula>$E$59</formula>
    </cfRule>
    <cfRule type="cellIs" dxfId="2" priority="5" operator="greaterThan">
      <formula>$E$59</formula>
    </cfRule>
  </conditionalFormatting>
  <conditionalFormatting sqref="F60">
    <cfRule type="cellIs" dxfId="1" priority="2" operator="lessThan">
      <formula>$F$59</formula>
    </cfRule>
    <cfRule type="cellIs" dxfId="0" priority="3" operator="greaterThan">
      <formula>$F$59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C28" sqref="C2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9" t="s">
        <v>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4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0" t="s">
        <v>127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39" t="s">
        <v>119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0" t="s">
        <v>128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39" t="s">
        <v>139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0" t="s">
        <v>140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39" t="s">
        <v>138</v>
      </c>
      <c r="B19" s="39"/>
      <c r="C19" s="39"/>
      <c r="D19" s="3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0" t="s">
        <v>145</v>
      </c>
      <c r="B22" s="40"/>
      <c r="C22" s="40"/>
      <c r="D22" s="4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2020-07-08T23:38:16Z</dcterms:modified>
</cp:coreProperties>
</file>